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2"/>
  </bookViews>
  <sheets>
    <sheet name="Adatok" sheetId="1" r:id="rId1"/>
    <sheet name="Borítólap" sheetId="2" r:id="rId2"/>
    <sheet name="Merl_A_" sheetId="3" r:id="rId3"/>
    <sheet name="Eredménykim" sheetId="4" r:id="rId4"/>
  </sheets>
  <definedNames>
    <definedName name="A__EREDMÉNYKIMUTATÁS">"$#HIV!.$T$13"</definedName>
    <definedName name="Adat1Pügy_">"$#HIV!.$AO$125"</definedName>
    <definedName name="AdatCéltartalékTábla">"$#HIV!.$CD$460"</definedName>
    <definedName name="AdatSajátT_keTábla">"$#HIV!.$CD$450"</definedName>
    <definedName name="B__EREDMÉNYKIMUTATÁS">"$#HIV!.$AD$13"</definedName>
    <definedName name="Egyéb_bev_Tábla">"$#HIV!.$BN$326"</definedName>
    <definedName name="Egyéb_költs_Tábla">"$#HIV!.$BN$356"</definedName>
    <definedName name="Egyéb_köv_Tábla">"$#HIV!.$BN$247"</definedName>
    <definedName name="Egyéb_ráford_Tábla">"$#HIV!.$BN$386"</definedName>
    <definedName name="Egyéb_Rövlej_Tábla">"$#HIV!.$BN$296"</definedName>
    <definedName name="Eredmény_és_jövedelem">"$#HIV!.$AZ$171"</definedName>
    <definedName name="Költségszerkezet">"$#HIV!.$BF$211"</definedName>
    <definedName name="MÉRLEG_Eszközök__aktívák">"$#HIV!.$A$13"</definedName>
    <definedName name="MÉRLEG_Források__passzívák">"$#HIV!.$L$13"</definedName>
    <definedName name="NémetEredmA">"$#HIV!.$DJ$7"</definedName>
    <definedName name="NémetEredmB">"$#HIV!.$DS$7"</definedName>
    <definedName name="NémetEszköz">"$#HIV!.$CP$7"</definedName>
    <definedName name="NémetForrás">"$#HIV!.$CZ$7"</definedName>
    <definedName name="BuiltIn_Print_Area">NA()</definedName>
    <definedName name="BuiltIn_Print_Area___2">NA()</definedName>
    <definedName name="BuiltIn_Print_Area___4">"$#HIV!.$A$1:$#HIV!.$W$291"</definedName>
    <definedName name="BuiltIn_Print_Area___3">"$#HIV!.$A$1:$#HIV!.$W$291"</definedName>
    <definedName name="BuiltIn_Print_Area___7">"$#HIV!.$A$1:$#HIV!.$I$128"</definedName>
    <definedName name="BuiltIn_Print_Area___5">"$#HIV!.$A$1:$#HIV!.$I$127"</definedName>
    <definedName name="BuiltIn_Print_Area___6">"$#HIV!.$A$1:$#HIV!.$I$128"</definedName>
    <definedName name="PénzeszközTábla">"$#HIV!.$BN$276"</definedName>
    <definedName name="Pénzügyi_helyz____A">"$#HIV!.$AS$108"</definedName>
    <definedName name="Pénzügyi_helyz____B">"$#HIV!.$AS$137"</definedName>
    <definedName name="Tárgyi_Eszköz_Állomány">"$#HIV!.$BU$417"</definedName>
    <definedName name="Vagyoni_helyzet">"$#HIV!.$AM$72"</definedName>
  </definedNames>
  <calcPr fullCalcOnLoad="1"/>
</workbook>
</file>

<file path=xl/sharedStrings.xml><?xml version="1.0" encoding="utf-8"?>
<sst xmlns="http://schemas.openxmlformats.org/spreadsheetml/2006/main" count="347" uniqueCount="284">
  <si>
    <t>Ügyfél neve</t>
  </si>
  <si>
    <t>Őrség Határok Nélkül Egyesület</t>
  </si>
  <si>
    <t>Statisztikai számjel</t>
  </si>
  <si>
    <t>Ügyfél címe</t>
  </si>
  <si>
    <t>9941 Őriszentpéter, Város szer 55.</t>
  </si>
  <si>
    <t>P</t>
  </si>
  <si>
    <t>K</t>
  </si>
  <si>
    <t>-</t>
  </si>
  <si>
    <t>/2</t>
  </si>
  <si>
    <t>Ügyfél telefonszáma</t>
  </si>
  <si>
    <t>Cégjegyzék szám</t>
  </si>
  <si>
    <t>Mérlegkészítés helye</t>
  </si>
  <si>
    <t>SZENTGOTTHÁRD</t>
  </si>
  <si>
    <t>Mérlegzárás dátuma_m</t>
  </si>
  <si>
    <t>Mérlegzárás dátuma_n</t>
  </si>
  <si>
    <t>31. Dezember 2001</t>
  </si>
  <si>
    <t>Mérlegzárás dátuma_a</t>
  </si>
  <si>
    <t>31th December 2001</t>
  </si>
  <si>
    <t>Mérleg aláírásának kelte _ m</t>
  </si>
  <si>
    <t>2008.április 15.</t>
  </si>
  <si>
    <r>
      <t>Mérleg aláírásának kelte _ n</t>
    </r>
    <r>
      <rPr>
        <b/>
        <sz val="10.9"/>
        <color indexed="10"/>
        <rFont val="Garamond"/>
        <family val="1"/>
      </rPr>
      <t xml:space="preserve"> </t>
    </r>
  </si>
  <si>
    <t>30.Április 2002</t>
  </si>
  <si>
    <t xml:space="preserve">Mérleg aláírásának kelte _ a </t>
  </si>
  <si>
    <t>2th Februar 2002</t>
  </si>
  <si>
    <t xml:space="preserve">Hitelesítés dátuma </t>
  </si>
  <si>
    <t>2002. április 30..</t>
  </si>
  <si>
    <t>* Ha szeretne a magyar mérleghez hitelesítő záradékot, töltse ki a hitelesítés dátuma mezőt is!!</t>
  </si>
  <si>
    <r>
      <t>Hitelesítő záradék (</t>
    </r>
    <r>
      <rPr>
        <b/>
        <sz val="11.9"/>
        <color indexed="18"/>
        <rFont val="Garamond"/>
        <family val="1"/>
      </rPr>
      <t>i</t>
    </r>
    <r>
      <rPr>
        <sz val="7.9"/>
        <color indexed="24"/>
        <rFont val="Garamond"/>
        <family val="1"/>
      </rPr>
      <t>gen</t>
    </r>
    <r>
      <rPr>
        <b/>
        <sz val="11.9"/>
        <color indexed="24"/>
        <rFont val="Garamond"/>
        <family val="1"/>
      </rPr>
      <t>/</t>
    </r>
    <r>
      <rPr>
        <b/>
        <sz val="11.9"/>
        <color indexed="18"/>
        <rFont val="Garamond"/>
        <family val="1"/>
      </rPr>
      <t>n</t>
    </r>
    <r>
      <rPr>
        <b/>
        <sz val="7.9"/>
        <color indexed="24"/>
        <rFont val="Garamond"/>
        <family val="1"/>
      </rPr>
      <t>em</t>
    </r>
    <r>
      <rPr>
        <b/>
        <sz val="11.9"/>
        <color indexed="24"/>
        <rFont val="Garamond"/>
        <family val="1"/>
      </rPr>
      <t>)</t>
    </r>
    <r>
      <rPr>
        <b/>
        <sz val="11.9"/>
        <color indexed="25"/>
        <rFont val="Garamond"/>
        <family val="1"/>
      </rPr>
      <t xml:space="preserve"> </t>
    </r>
    <r>
      <rPr>
        <b/>
        <sz val="11.9"/>
        <color indexed="10"/>
        <rFont val="Garamond"/>
        <family val="1"/>
      </rPr>
      <t>*</t>
    </r>
  </si>
  <si>
    <t>i</t>
  </si>
  <si>
    <t xml:space="preserve">azok könyvelési és bizonylati alátámasztását az érvényes </t>
  </si>
  <si>
    <t>könyvvizsgálati standardokban foglaltak szerint felülvizsgáltam, és ennek</t>
  </si>
  <si>
    <t xml:space="preserve">alapján elegendő és megfelelő bizonyosságot szereztem arról, </t>
  </si>
  <si>
    <t xml:space="preserve">hogy beszámolót a Számviteli Törvényben és az általános számviteli elvek </t>
  </si>
  <si>
    <t>szerint készítették el. A beszámoló a vállalkozó vagyoni, pénzügyi és</t>
  </si>
  <si>
    <t xml:space="preserve">jövedelmi helyzetéről megbízható és valós képet ad. </t>
  </si>
  <si>
    <t>a szervezet megnevezése</t>
  </si>
  <si>
    <t>a szervezet  címe, telefonszáma</t>
  </si>
  <si>
    <t>EGYSZERŰSÍTETT ÉVES BESZÁMOLÓ</t>
  </si>
  <si>
    <t xml:space="preserve">Keltezés: </t>
  </si>
  <si>
    <t>PH.</t>
  </si>
  <si>
    <t>2008.12.31.</t>
  </si>
  <si>
    <t>MÉRLEG</t>
  </si>
  <si>
    <t>MÉRLEG Eszközök (aktívák)</t>
  </si>
  <si>
    <t>adatok ezer Ft-ban</t>
  </si>
  <si>
    <t>A tétel megnevezése</t>
  </si>
  <si>
    <t>Előző év</t>
  </si>
  <si>
    <t>Előző év(ek) 
módosításai</t>
  </si>
  <si>
    <t>Tárgyév</t>
  </si>
  <si>
    <t>01.</t>
  </si>
  <si>
    <t>A. Befektetett eszközök (02.+10.+18. sor)</t>
  </si>
  <si>
    <t>02.</t>
  </si>
  <si>
    <t xml:space="preserve">  I. IMMATERIÁLIS JAVAK (03.-09. sorok)</t>
  </si>
  <si>
    <t>03.</t>
  </si>
  <si>
    <t xml:space="preserve">    1.Alapítás-átszervezés aktivált értéke</t>
  </si>
  <si>
    <t>04.</t>
  </si>
  <si>
    <t xml:space="preserve">    2.Kísérleti fejlesztés aktivált értéke</t>
  </si>
  <si>
    <t>05.</t>
  </si>
  <si>
    <t xml:space="preserve">    3.Vagyoni értékű jogok</t>
  </si>
  <si>
    <t>06.</t>
  </si>
  <si>
    <t xml:space="preserve">    4.Szellemi termékek</t>
  </si>
  <si>
    <t>07.</t>
  </si>
  <si>
    <t xml:space="preserve">    5.Üzleti vagy cégérték</t>
  </si>
  <si>
    <t>08.</t>
  </si>
  <si>
    <t xml:space="preserve">    6.Immateriális javakra adott előlegek</t>
  </si>
  <si>
    <t>09.</t>
  </si>
  <si>
    <t xml:space="preserve">    7.Immateriális javak értékhelyesbítése</t>
  </si>
  <si>
    <t>10.</t>
  </si>
  <si>
    <t xml:space="preserve"> II. TÁRGYI ESZKÖZÖK (11.-17. sorok)</t>
  </si>
  <si>
    <t>11.</t>
  </si>
  <si>
    <t xml:space="preserve">    1.Ingatlanok és a kapcsolódó vagyoni értékű jogok</t>
  </si>
  <si>
    <t>12.</t>
  </si>
  <si>
    <t xml:space="preserve">    2.Műszaki berendezések, gépek, járművek</t>
  </si>
  <si>
    <t>13.</t>
  </si>
  <si>
    <t xml:space="preserve">    3.Egyéb berendezések, felszerelések, járművek</t>
  </si>
  <si>
    <t>14.</t>
  </si>
  <si>
    <t xml:space="preserve">    4.Tenyészállatok</t>
  </si>
  <si>
    <t>15.</t>
  </si>
  <si>
    <t xml:space="preserve">    5.Beruházások, felújítások</t>
  </si>
  <si>
    <t>16.</t>
  </si>
  <si>
    <t xml:space="preserve">    6.Beruházásokra adott előlegek</t>
  </si>
  <si>
    <t>17.</t>
  </si>
  <si>
    <t xml:space="preserve">    7.Tárgyi eszközök értékhelyesbítése</t>
  </si>
  <si>
    <t>18.</t>
  </si>
  <si>
    <t>III. BEFEKTETETT PÉNZÜGYI ESZKÖZÖK (19.-25. sorok)</t>
  </si>
  <si>
    <t>19.</t>
  </si>
  <si>
    <t xml:space="preserve">    1.Tartós részesedés kapcsolt vállalkozásban</t>
  </si>
  <si>
    <t>20.</t>
  </si>
  <si>
    <t xml:space="preserve">    2.Tartósan adott kölcsön kapcsolt vállalkozásban</t>
  </si>
  <si>
    <t>21.</t>
  </si>
  <si>
    <t xml:space="preserve">    3.Egyéb tartós részesedés</t>
  </si>
  <si>
    <t>22.</t>
  </si>
  <si>
    <t xml:space="preserve">    4.Tartósan adott kölcsön egyéb részesedési viszonyban álló vállalkozásban</t>
  </si>
  <si>
    <t>23.</t>
  </si>
  <si>
    <t xml:space="preserve">    5.Egyéb tartósan adott kölcsön</t>
  </si>
  <si>
    <t>24.</t>
  </si>
  <si>
    <t xml:space="preserve">    6.Tartós hitelviszonyt megtestesítő értékpapír</t>
  </si>
  <si>
    <t>25.</t>
  </si>
  <si>
    <t xml:space="preserve">    7.Befektetett pénzügyi eszközök értékhelyesbítése</t>
  </si>
  <si>
    <t>26.</t>
  </si>
  <si>
    <t>B. Forgóeszközök (27.+34.+40.+45. sor)</t>
  </si>
  <si>
    <t>27.</t>
  </si>
  <si>
    <t xml:space="preserve">  I. KÉSZLETEK (28.-33. sorok)</t>
  </si>
  <si>
    <t>28.</t>
  </si>
  <si>
    <t xml:space="preserve">    1.Anyagok</t>
  </si>
  <si>
    <t>29.</t>
  </si>
  <si>
    <t xml:space="preserve">    2.Befejezetlen termelés és félkész termékek</t>
  </si>
  <si>
    <t>30.</t>
  </si>
  <si>
    <t xml:space="preserve">    3.Növendék-, hízó és egyéb állatok</t>
  </si>
  <si>
    <t>31.</t>
  </si>
  <si>
    <t xml:space="preserve">    4.Késztermékek</t>
  </si>
  <si>
    <t>32.</t>
  </si>
  <si>
    <t xml:space="preserve">    5.Áruk</t>
  </si>
  <si>
    <t>33.</t>
  </si>
  <si>
    <t xml:space="preserve">    6.Készeletekre adott előlegek</t>
  </si>
  <si>
    <t>34.</t>
  </si>
  <si>
    <t xml:space="preserve"> II. KÖVETELÉSEK (35.-39.sorok)</t>
  </si>
  <si>
    <t>35.</t>
  </si>
  <si>
    <t xml:space="preserve">    1.Követelések áruszállításból és szolgáltatásokból (vevők)</t>
  </si>
  <si>
    <t>36.</t>
  </si>
  <si>
    <t xml:space="preserve">    2.Követelések kapcsolt vállalkozással szemben</t>
  </si>
  <si>
    <t>37.</t>
  </si>
  <si>
    <t xml:space="preserve">    3.Követelések egyéb részesedési viszonyban lévő vállalkozással szemben</t>
  </si>
  <si>
    <t>38.</t>
  </si>
  <si>
    <t xml:space="preserve">    4. Váltókövetelések</t>
  </si>
  <si>
    <t>39.</t>
  </si>
  <si>
    <t xml:space="preserve">    5.Egyéb követelések</t>
  </si>
  <si>
    <t>40.</t>
  </si>
  <si>
    <t>III. ÉRTÉKPAPÍROK (41.-44. sorok)</t>
  </si>
  <si>
    <t>41.</t>
  </si>
  <si>
    <t xml:space="preserve">    1.Részesedés kapcsolt vállalkozásban</t>
  </si>
  <si>
    <t>42.</t>
  </si>
  <si>
    <t xml:space="preserve">    2.Egyéb részesedés</t>
  </si>
  <si>
    <t>43.</t>
  </si>
  <si>
    <t xml:space="preserve">    3.Saját részvények, saját üzletrészek</t>
  </si>
  <si>
    <t>44.</t>
  </si>
  <si>
    <t xml:space="preserve">    4. Forgatási célú hitelviszonyt megtestesítő értékpapírok</t>
  </si>
  <si>
    <t>45.</t>
  </si>
  <si>
    <t xml:space="preserve"> IV. PÉNZESZKÖZÖK (46.-47. sorok)</t>
  </si>
  <si>
    <t>46.</t>
  </si>
  <si>
    <t xml:space="preserve">    1.Pénztár, csekkek</t>
  </si>
  <si>
    <t>47.</t>
  </si>
  <si>
    <t xml:space="preserve">    2.Bankbetétek</t>
  </si>
  <si>
    <t>48.</t>
  </si>
  <si>
    <t>C. Aktív időbeli elhatárolások</t>
  </si>
  <si>
    <t>49.</t>
  </si>
  <si>
    <t xml:space="preserve">    1.Bevételek aktív időbeli elhatárolása</t>
  </si>
  <si>
    <t>50.</t>
  </si>
  <si>
    <t xml:space="preserve">    2.Költségek, ráfordítások aktív időbeli elhatárolása</t>
  </si>
  <si>
    <t>51.</t>
  </si>
  <si>
    <t xml:space="preserve">    3.Halasztott ráfordítások</t>
  </si>
  <si>
    <t>52.</t>
  </si>
  <si>
    <t>ESZKÖZÖK (AKTÍVÁK) ÖSSZESEN  (01.+26.+48. sor)</t>
  </si>
  <si>
    <t>MÉRLEG Források (passzívák)</t>
  </si>
  <si>
    <t>53.</t>
  </si>
  <si>
    <t xml:space="preserve">  D. Saját tőke (54.+56.+57.+58.+59.+60.+61.sor)</t>
  </si>
  <si>
    <t>54.</t>
  </si>
  <si>
    <t xml:space="preserve">   I. INDULÓ TŐKE/JEGYZETT TŐKE</t>
  </si>
  <si>
    <t>55.</t>
  </si>
  <si>
    <t xml:space="preserve">      Ebből: visszavásárolt tulajdoni részesedés névértéken</t>
  </si>
  <si>
    <t>56.</t>
  </si>
  <si>
    <t xml:space="preserve">  II.JEGYZETT, DE MÉG BE NEM FIZETETT TŐKE       (-)</t>
  </si>
  <si>
    <t>57.</t>
  </si>
  <si>
    <t xml:space="preserve"> III.TŐKETARTALÉK</t>
  </si>
  <si>
    <t>58.</t>
  </si>
  <si>
    <t xml:space="preserve"> II.TŐKEVÁLTOZÁS/EREDMÉNY</t>
  </si>
  <si>
    <t>59.</t>
  </si>
  <si>
    <t xml:space="preserve">  III.LEKÖTÖTT TARTALÉK</t>
  </si>
  <si>
    <t>60.</t>
  </si>
  <si>
    <t xml:space="preserve"> IV.ÉRTÉKELÉSI TARTALÉK</t>
  </si>
  <si>
    <t>61.</t>
  </si>
  <si>
    <t>V. EREDMÉNY ALAPTEVÉKENYSÉGBŐL</t>
  </si>
  <si>
    <t>62.</t>
  </si>
  <si>
    <t>VI. EREDMÉNY VÁLLALKOZÁSI TEVÉKENYSÉGBŐL</t>
  </si>
  <si>
    <t>63.</t>
  </si>
  <si>
    <t xml:space="preserve"> E. Céltartalékok (63.-65. sorok)</t>
  </si>
  <si>
    <t xml:space="preserve">     1. Céltartalék a várható kötelezettségekre</t>
  </si>
  <si>
    <t>64.</t>
  </si>
  <si>
    <t xml:space="preserve">     2. Céltartalék a jövőbeni költségekre</t>
  </si>
  <si>
    <t>65.</t>
  </si>
  <si>
    <t xml:space="preserve">     3. Egyéb céltartalék</t>
  </si>
  <si>
    <t>66.</t>
  </si>
  <si>
    <t xml:space="preserve"> F. Kötelezettségek (67.+71.+80. sor)</t>
  </si>
  <si>
    <t>67.</t>
  </si>
  <si>
    <t xml:space="preserve">  I. HÁTRASOROLT KÖTELEZETTSÉGEK (68.-70. sorok)</t>
  </si>
  <si>
    <t>68.</t>
  </si>
  <si>
    <t xml:space="preserve">     1.Hátrasorolt kötelezettségek kapcsolt vállalkozással szemben</t>
  </si>
  <si>
    <t>69.</t>
  </si>
  <si>
    <r>
      <t xml:space="preserve">     </t>
    </r>
    <r>
      <rPr>
        <sz val="8.9"/>
        <color indexed="18"/>
        <rFont val="Garamond"/>
        <family val="1"/>
      </rPr>
      <t>2.Hátrasorolt köt. egyéb részesedési viszonyban lévő vállalk. szemben</t>
    </r>
  </si>
  <si>
    <t>70.</t>
  </si>
  <si>
    <t xml:space="preserve">     3.Hátrasorolt kötelezettségek egyéb gazdálkodóval szemben</t>
  </si>
  <si>
    <t>71.</t>
  </si>
  <si>
    <t xml:space="preserve"> II. HOSSZÚ LEJÁRATÚ KÖTELEZETTSÉGEK (72.-79. sorok)</t>
  </si>
  <si>
    <t>72.</t>
  </si>
  <si>
    <t xml:space="preserve">     1.Hosszú lejáratra kapott kölcsönök</t>
  </si>
  <si>
    <t>73.</t>
  </si>
  <si>
    <t xml:space="preserve">     2.Átváltoztatható kötvények</t>
  </si>
  <si>
    <t>74.</t>
  </si>
  <si>
    <t xml:space="preserve">     3.Tartozások kötvénykibocsátásból</t>
  </si>
  <si>
    <t>75.</t>
  </si>
  <si>
    <t xml:space="preserve">     4.Beruházási és fejlesztési hitelek</t>
  </si>
  <si>
    <t>76.</t>
  </si>
  <si>
    <t xml:space="preserve">     5.Egyéb hosszú lejáratú hitelek</t>
  </si>
  <si>
    <t>77.</t>
  </si>
  <si>
    <t xml:space="preserve">     6.Tartós kötelezettségek kapcsolt vállalkozással szemben</t>
  </si>
  <si>
    <t>78.</t>
  </si>
  <si>
    <t xml:space="preserve">     7. Tartós köt. egyéb részesedési viszonyban lévő vállalk. szemben</t>
  </si>
  <si>
    <t>79.</t>
  </si>
  <si>
    <t xml:space="preserve">     8.Egyéb hosszú lejáratú kötelezettségek</t>
  </si>
  <si>
    <t>80.</t>
  </si>
  <si>
    <t>III. RÖVID LEJÁRATÚ KÖTELEZETTSÉGEK (81.-89. sorok)</t>
  </si>
  <si>
    <t>81.</t>
  </si>
  <si>
    <t xml:space="preserve">     1.Rövid lejáratú kölcsönök</t>
  </si>
  <si>
    <t>82.</t>
  </si>
  <si>
    <t xml:space="preserve">     - ebből: az átváltoztatható kötvények</t>
  </si>
  <si>
    <t>83.</t>
  </si>
  <si>
    <t xml:space="preserve">     2.Rövid lejáratú hitelek</t>
  </si>
  <si>
    <t>84.</t>
  </si>
  <si>
    <t xml:space="preserve">     3.Vevőtől kapott előlegek</t>
  </si>
  <si>
    <t>85.</t>
  </si>
  <si>
    <t xml:space="preserve">     4.Kötelezettségek áruszállításból és szolgáltatásból (szállítók)</t>
  </si>
  <si>
    <t>86.</t>
  </si>
  <si>
    <t xml:space="preserve">     5.Váltótartozások</t>
  </si>
  <si>
    <t>87.</t>
  </si>
  <si>
    <t xml:space="preserve">     6.Rövid lejáratú kötelezettségek kapcsolt vállalkozással szemben</t>
  </si>
  <si>
    <t>88.</t>
  </si>
  <si>
    <t xml:space="preserve">     7. Rövid lej. köt. egyéb részesedési viszonyban lévő vállalk. szemb.</t>
  </si>
  <si>
    <t>89.</t>
  </si>
  <si>
    <t xml:space="preserve">     8.Egyéb rövid lejáratú kötelezettségek</t>
  </si>
  <si>
    <t>90.</t>
  </si>
  <si>
    <t>G. Passzív időbeli elhatárolások</t>
  </si>
  <si>
    <t>91.</t>
  </si>
  <si>
    <t xml:space="preserve">    1. Bevételek passzív időbeli elhatárolása</t>
  </si>
  <si>
    <t>92.</t>
  </si>
  <si>
    <t xml:space="preserve">    2.Költségek, ráfordítások passzív időbeli elhatárolása</t>
  </si>
  <si>
    <t>93.</t>
  </si>
  <si>
    <t xml:space="preserve">    3.Halasztott bevételek</t>
  </si>
  <si>
    <t>94.</t>
  </si>
  <si>
    <t>FORRÁSOK (PASSZÍVÁK) ÖSSZESEN (53.+62.+66.+90. sor)</t>
  </si>
  <si>
    <t xml:space="preserve"> </t>
  </si>
  <si>
    <t xml:space="preserve">                    Egyszerűsített éves beszámoló eredménykimutatása 2008.12.31.                            Őrség Határok Nélkül Egyesület</t>
  </si>
  <si>
    <t>Alaptevékenység</t>
  </si>
  <si>
    <t>Vállalkozási tevékenység</t>
  </si>
  <si>
    <t xml:space="preserve">  Összesen</t>
  </si>
  <si>
    <t>1.</t>
  </si>
  <si>
    <r>
      <t xml:space="preserve"> </t>
    </r>
    <r>
      <rPr>
        <sz val="12"/>
        <rFont val="Times New Roman"/>
        <family val="1"/>
      </rPr>
      <t>Értékesítés nettó árbevétele</t>
    </r>
  </si>
  <si>
    <t>2.</t>
  </si>
  <si>
    <r>
      <t xml:space="preserve"> </t>
    </r>
    <r>
      <rPr>
        <sz val="12"/>
        <rFont val="Times New Roman"/>
        <family val="1"/>
      </rPr>
      <t>Aktivált saját teljesítmények értéke</t>
    </r>
  </si>
  <si>
    <t>3.</t>
  </si>
  <si>
    <r>
      <t xml:space="preserve"> </t>
    </r>
    <r>
      <rPr>
        <sz val="12"/>
        <rFont val="Times New Roman"/>
        <family val="1"/>
      </rPr>
      <t>Egyéb bevételek</t>
    </r>
  </si>
  <si>
    <r>
      <t xml:space="preserve"> </t>
    </r>
    <r>
      <rPr>
        <sz val="12"/>
        <rFont val="Times New Roman"/>
        <family val="1"/>
      </rPr>
      <t>Ebből:</t>
    </r>
  </si>
  <si>
    <r>
      <t xml:space="preserve"> </t>
    </r>
    <r>
      <rPr>
        <sz val="12"/>
        <rFont val="Times New Roman"/>
        <family val="1"/>
      </rPr>
      <t>- támogatások</t>
    </r>
  </si>
  <si>
    <r>
      <t xml:space="preserve"> </t>
    </r>
    <r>
      <rPr>
        <sz val="12"/>
        <rFont val="Times New Roman"/>
        <family val="1"/>
      </rPr>
      <t>=  alapítói</t>
    </r>
  </si>
  <si>
    <r>
      <t xml:space="preserve"> </t>
    </r>
    <r>
      <rPr>
        <sz val="12"/>
        <rFont val="Times New Roman"/>
        <family val="1"/>
      </rPr>
      <t>=  központi költségvetési</t>
    </r>
  </si>
  <si>
    <r>
      <t xml:space="preserve"> </t>
    </r>
    <r>
      <rPr>
        <sz val="12"/>
        <rFont val="Times New Roman"/>
        <family val="1"/>
      </rPr>
      <t>=  helyi önkormányzati</t>
    </r>
  </si>
  <si>
    <r>
      <t xml:space="preserve"> </t>
    </r>
    <r>
      <rPr>
        <sz val="12"/>
        <rFont val="Times New Roman"/>
        <family val="1"/>
      </rPr>
      <t>=  egyéb</t>
    </r>
  </si>
  <si>
    <t>4.</t>
  </si>
  <si>
    <r>
      <t xml:space="preserve"> </t>
    </r>
    <r>
      <rPr>
        <sz val="12"/>
        <rFont val="Times New Roman"/>
        <family val="1"/>
      </rPr>
      <t>Pénzügyi műveletek bevételei</t>
    </r>
  </si>
  <si>
    <t>5.</t>
  </si>
  <si>
    <r>
      <t xml:space="preserve"> </t>
    </r>
    <r>
      <rPr>
        <sz val="12"/>
        <rFont val="Times New Roman"/>
        <family val="1"/>
      </rPr>
      <t>Rendkívüli bevételek</t>
    </r>
  </si>
  <si>
    <t>6.</t>
  </si>
  <si>
    <r>
      <t xml:space="preserve"> </t>
    </r>
    <r>
      <rPr>
        <sz val="12"/>
        <rFont val="Times New Roman"/>
        <family val="1"/>
      </rPr>
      <t>Tagdíjak</t>
    </r>
  </si>
  <si>
    <r>
      <t xml:space="preserve"> </t>
    </r>
    <r>
      <rPr>
        <b/>
        <i/>
        <sz val="10"/>
        <rFont val="Times New Roman"/>
        <family val="1"/>
      </rPr>
      <t>A.</t>
    </r>
  </si>
  <si>
    <r>
      <t xml:space="preserve"> </t>
    </r>
    <r>
      <rPr>
        <b/>
        <sz val="12"/>
        <rFont val="Times New Roman"/>
        <family val="1"/>
      </rPr>
      <t>Összes bevétel (1±2+3+4+5+6)</t>
    </r>
  </si>
  <si>
    <t>7.</t>
  </si>
  <si>
    <r>
      <t xml:space="preserve"> </t>
    </r>
    <r>
      <rPr>
        <sz val="12"/>
        <rFont val="Times New Roman"/>
        <family val="1"/>
      </rPr>
      <t>Anyagjellegű ráfordítások</t>
    </r>
  </si>
  <si>
    <t>8.</t>
  </si>
  <si>
    <r>
      <t xml:space="preserve"> </t>
    </r>
    <r>
      <rPr>
        <sz val="12"/>
        <rFont val="Times New Roman"/>
        <family val="1"/>
      </rPr>
      <t>Személyi jellegű ráfordítások</t>
    </r>
  </si>
  <si>
    <t>9.</t>
  </si>
  <si>
    <r>
      <t xml:space="preserve"> </t>
    </r>
    <r>
      <rPr>
        <sz val="12"/>
        <rFont val="Times New Roman"/>
        <family val="1"/>
      </rPr>
      <t>Értékcsökkenési leírás</t>
    </r>
  </si>
  <si>
    <r>
      <t xml:space="preserve"> </t>
    </r>
    <r>
      <rPr>
        <sz val="12"/>
        <rFont val="Times New Roman"/>
        <family val="1"/>
      </rPr>
      <t>Egyéb ráfordítások</t>
    </r>
  </si>
  <si>
    <r>
      <t xml:space="preserve"> </t>
    </r>
    <r>
      <rPr>
        <sz val="12"/>
        <rFont val="Times New Roman"/>
        <family val="1"/>
      </rPr>
      <t>Pénzügyi műveletek ráfordításai</t>
    </r>
  </si>
  <si>
    <r>
      <t xml:space="preserve"> </t>
    </r>
    <r>
      <rPr>
        <sz val="12"/>
        <rFont val="Times New Roman"/>
        <family val="1"/>
      </rPr>
      <t>Rendkívüli ráfordítások</t>
    </r>
  </si>
  <si>
    <r>
      <t xml:space="preserve"> </t>
    </r>
    <r>
      <rPr>
        <b/>
        <i/>
        <sz val="10"/>
        <rFont val="Times New Roman"/>
        <family val="1"/>
      </rPr>
      <t>B.</t>
    </r>
  </si>
  <si>
    <r>
      <t xml:space="preserve"> </t>
    </r>
    <r>
      <rPr>
        <b/>
        <sz val="10.5"/>
        <rFont val="Times New Roman"/>
        <family val="1"/>
      </rPr>
      <t>Összes ráfordítás (7+8+9+10+11+12)</t>
    </r>
  </si>
  <si>
    <r>
      <t xml:space="preserve"> </t>
    </r>
    <r>
      <rPr>
        <b/>
        <i/>
        <sz val="10"/>
        <rFont val="Times New Roman"/>
        <family val="1"/>
      </rPr>
      <t>C.</t>
    </r>
  </si>
  <si>
    <r>
      <t xml:space="preserve"> </t>
    </r>
    <r>
      <rPr>
        <b/>
        <sz val="12"/>
        <rFont val="Times New Roman"/>
        <family val="1"/>
      </rPr>
      <t>Adózás előtti eredmény (A-B)</t>
    </r>
  </si>
  <si>
    <r>
      <t xml:space="preserve"> </t>
    </r>
    <r>
      <rPr>
        <b/>
        <sz val="12"/>
        <rFont val="Times New Roman"/>
        <family val="1"/>
      </rPr>
      <t>I.</t>
    </r>
  </si>
  <si>
    <r>
      <t xml:space="preserve"> </t>
    </r>
    <r>
      <rPr>
        <b/>
        <sz val="12"/>
        <rFont val="Times New Roman"/>
        <family val="1"/>
      </rPr>
      <t>Adófizetési kötelezettség</t>
    </r>
  </si>
  <si>
    <r>
      <t xml:space="preserve"> </t>
    </r>
    <r>
      <rPr>
        <b/>
        <i/>
        <sz val="10"/>
        <rFont val="Times New Roman"/>
        <family val="1"/>
      </rPr>
      <t>D.</t>
    </r>
  </si>
  <si>
    <r>
      <t xml:space="preserve"> </t>
    </r>
    <r>
      <rPr>
        <b/>
        <sz val="12"/>
        <rFont val="Times New Roman"/>
        <family val="1"/>
      </rPr>
      <t>Jóváhagyott osztalék</t>
    </r>
  </si>
  <si>
    <r>
      <t xml:space="preserve"> </t>
    </r>
    <r>
      <rPr>
        <b/>
        <i/>
        <sz val="10"/>
        <rFont val="Times New Roman"/>
        <family val="1"/>
      </rPr>
      <t>E.</t>
    </r>
  </si>
  <si>
    <r>
      <t xml:space="preserve"> </t>
    </r>
    <r>
      <rPr>
        <b/>
        <sz val="12"/>
        <rFont val="Times New Roman"/>
        <family val="1"/>
      </rPr>
      <t>Tárgyévi eredmény (C-I-D)</t>
    </r>
  </si>
  <si>
    <t>Szentgotthárd, 2009. április 15.</t>
  </si>
  <si>
    <t>...................................................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</si>
</sst>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YYYY/\ MMMM\ D/"/>
    <numFmt numFmtId="167" formatCode="YYYY/\ M/\ D/"/>
    <numFmt numFmtId="168" formatCode="#,##0"/>
    <numFmt numFmtId="169" formatCode="YYYY\-MM\-DD"/>
  </numFmts>
  <fonts count="56">
    <font>
      <sz val="10"/>
      <name val="Arial"/>
      <family val="2"/>
    </font>
    <font>
      <b/>
      <sz val="11"/>
      <color indexed="18"/>
      <name val="Garamond"/>
      <family val="1"/>
    </font>
    <font>
      <b/>
      <sz val="11"/>
      <color indexed="16"/>
      <name val="Garamond"/>
      <family val="1"/>
    </font>
    <font>
      <sz val="10"/>
      <color indexed="18"/>
      <name val="Garamond"/>
      <family val="1"/>
    </font>
    <font>
      <sz val="11"/>
      <color indexed="18"/>
      <name val="Garamond"/>
      <family val="1"/>
    </font>
    <font>
      <sz val="11"/>
      <color indexed="16"/>
      <name val="Garamond"/>
      <family val="1"/>
    </font>
    <font>
      <b/>
      <sz val="11"/>
      <color indexed="10"/>
      <name val="Garamond"/>
      <family val="1"/>
    </font>
    <font>
      <sz val="10"/>
      <color indexed="8"/>
      <name val="MS Sans Serif"/>
      <family val="2"/>
    </font>
    <font>
      <b/>
      <sz val="10.9"/>
      <color indexed="18"/>
      <name val="Garamond"/>
      <family val="1"/>
    </font>
    <font>
      <b/>
      <sz val="10.9"/>
      <color indexed="10"/>
      <name val="Garamond"/>
      <family val="1"/>
    </font>
    <font>
      <sz val="10.95"/>
      <color indexed="16"/>
      <name val="Garamond"/>
      <family val="1"/>
    </font>
    <font>
      <b/>
      <sz val="11"/>
      <color indexed="24"/>
      <name val="Garamond"/>
      <family val="1"/>
    </font>
    <font>
      <b/>
      <sz val="9"/>
      <color indexed="10"/>
      <name val="Garamond"/>
      <family val="1"/>
    </font>
    <font>
      <b/>
      <sz val="11.9"/>
      <color indexed="24"/>
      <name val="Garamond"/>
      <family val="1"/>
    </font>
    <font>
      <b/>
      <sz val="11.9"/>
      <color indexed="18"/>
      <name val="Garamond"/>
      <family val="1"/>
    </font>
    <font>
      <sz val="7.9"/>
      <color indexed="24"/>
      <name val="Garamond"/>
      <family val="1"/>
    </font>
    <font>
      <b/>
      <sz val="7.9"/>
      <color indexed="24"/>
      <name val="Garamond"/>
      <family val="1"/>
    </font>
    <font>
      <b/>
      <sz val="11.9"/>
      <color indexed="25"/>
      <name val="Garamond"/>
      <family val="1"/>
    </font>
    <font>
      <b/>
      <sz val="11.9"/>
      <color indexed="10"/>
      <name val="Garamond"/>
      <family val="1"/>
    </font>
    <font>
      <b/>
      <sz val="12"/>
      <color indexed="18"/>
      <name val="Garamond"/>
      <family val="1"/>
    </font>
    <font>
      <sz val="10"/>
      <color indexed="9"/>
      <name val="Garamond"/>
      <family val="1"/>
    </font>
    <font>
      <sz val="9"/>
      <color indexed="18"/>
      <name val="Garamond"/>
      <family val="1"/>
    </font>
    <font>
      <sz val="9.95"/>
      <color indexed="18"/>
      <name val="Garamond"/>
      <family val="1"/>
    </font>
    <font>
      <sz val="10"/>
      <color indexed="8"/>
      <name val="Arial"/>
      <family val="2"/>
    </font>
    <font>
      <sz val="10"/>
      <color indexed="8"/>
      <name val="Garamond"/>
      <family val="1"/>
    </font>
    <font>
      <b/>
      <sz val="14"/>
      <color indexed="8"/>
      <name val="Garamond"/>
      <family val="1"/>
    </font>
    <font>
      <sz val="12"/>
      <color indexed="8"/>
      <name val="Garamond"/>
      <family val="1"/>
    </font>
    <font>
      <b/>
      <sz val="10"/>
      <color indexed="8"/>
      <name val="Garamond"/>
      <family val="1"/>
    </font>
    <font>
      <u val="single"/>
      <sz val="13.5"/>
      <color indexed="8"/>
      <name val="MS Sans Serif"/>
      <family val="2"/>
    </font>
    <font>
      <sz val="12"/>
      <color indexed="8"/>
      <name val="Arial"/>
      <family val="2"/>
    </font>
    <font>
      <b/>
      <u val="single"/>
      <sz val="17.5"/>
      <color indexed="8"/>
      <name val="MS Sans Serif"/>
      <family val="2"/>
    </font>
    <font>
      <b/>
      <sz val="16"/>
      <color indexed="8"/>
      <name val="Garamond"/>
      <family val="1"/>
    </font>
    <font>
      <b/>
      <sz val="18"/>
      <color indexed="8"/>
      <name val="Garamond"/>
      <family val="1"/>
    </font>
    <font>
      <sz val="11"/>
      <color indexed="8"/>
      <name val="Garamond"/>
      <family val="1"/>
    </font>
    <font>
      <sz val="10.95"/>
      <color indexed="8"/>
      <name val="Garamond"/>
      <family val="1"/>
    </font>
    <font>
      <sz val="11"/>
      <name val="Times New Roman"/>
      <family val="1"/>
    </font>
    <font>
      <sz val="12"/>
      <color indexed="8"/>
      <name val="MS Sans Serif"/>
      <family val="2"/>
    </font>
    <font>
      <b/>
      <sz val="12"/>
      <color indexed="8"/>
      <name val="Garamond"/>
      <family val="1"/>
    </font>
    <font>
      <b/>
      <sz val="11"/>
      <color indexed="8"/>
      <name val="Garamond"/>
      <family val="1"/>
    </font>
    <font>
      <sz val="9.95"/>
      <color indexed="8"/>
      <name val="Garamond"/>
      <family val="1"/>
    </font>
    <font>
      <b/>
      <sz val="10"/>
      <color indexed="8"/>
      <name val="MS Sans Serif"/>
      <family val="2"/>
    </font>
    <font>
      <b/>
      <sz val="9.95"/>
      <color indexed="8"/>
      <name val="Garamond"/>
      <family val="1"/>
    </font>
    <font>
      <sz val="9.9"/>
      <color indexed="18"/>
      <name val="Garamond"/>
      <family val="1"/>
    </font>
    <font>
      <sz val="8.9"/>
      <color indexed="18"/>
      <name val="Garamond"/>
      <family val="1"/>
    </font>
    <font>
      <b/>
      <sz val="9"/>
      <color indexed="8"/>
      <name val="Garamond"/>
      <family val="1"/>
    </font>
    <font>
      <sz val="9"/>
      <color indexed="8"/>
      <name val="MS Sans Serif"/>
      <family val="2"/>
    </font>
    <font>
      <b/>
      <i/>
      <sz val="12"/>
      <name val="Times New Roman"/>
      <family val="1"/>
    </font>
    <font>
      <sz val="12"/>
      <name val="Arial"/>
      <family val="2"/>
    </font>
    <font>
      <b/>
      <i/>
      <sz val="14"/>
      <name val="Lucida Sans Unicode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0"/>
      <name val="Lucida Sans Unicode"/>
      <family val="2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medium">
        <color indexed="8"/>
      </top>
      <bottom style="medium">
        <color indexed="21"/>
      </bottom>
    </border>
    <border>
      <left>
        <color indexed="63"/>
      </left>
      <right style="thin">
        <color indexed="21"/>
      </right>
      <top style="medium">
        <color indexed="8"/>
      </top>
      <bottom style="medium">
        <color indexed="21"/>
      </bottom>
    </border>
    <border>
      <left style="thin">
        <color indexed="21"/>
      </left>
      <right style="thin">
        <color indexed="21"/>
      </right>
      <top style="medium">
        <color indexed="8"/>
      </top>
      <bottom style="medium">
        <color indexed="21"/>
      </bottom>
    </border>
    <border>
      <left style="thin">
        <color indexed="21"/>
      </left>
      <right style="medium">
        <color indexed="21"/>
      </right>
      <top style="medium">
        <color indexed="8"/>
      </top>
      <bottom style="medium">
        <color indexed="21"/>
      </bottom>
    </border>
    <border>
      <left style="medium">
        <color indexed="21"/>
      </left>
      <right style="thin">
        <color indexed="21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1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1"/>
      </left>
      <right style="thin">
        <color indexed="21"/>
      </right>
      <top style="thin">
        <color indexed="8"/>
      </top>
      <bottom style="thin">
        <color indexed="8"/>
      </bottom>
    </border>
    <border>
      <left style="thin">
        <color indexed="21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8"/>
      </right>
      <top style="thin">
        <color indexed="21"/>
      </top>
      <bottom style="thin">
        <color indexed="21"/>
      </bottom>
    </border>
    <border>
      <left style="thin">
        <color indexed="21"/>
      </left>
      <right style="medium">
        <color indexed="8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8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medium">
        <color indexed="8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medium">
        <color indexed="21"/>
      </top>
      <bottom style="medium">
        <color indexed="8"/>
      </bottom>
    </border>
    <border>
      <left style="thin">
        <color indexed="21"/>
      </left>
      <right>
        <color indexed="63"/>
      </right>
      <top style="medium">
        <color indexed="21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8"/>
      </bottom>
    </border>
    <border>
      <left style="thin">
        <color indexed="21"/>
      </left>
      <right style="medium">
        <color indexed="8"/>
      </right>
      <top style="medium">
        <color indexed="21"/>
      </top>
      <bottom style="medium">
        <color indexed="8"/>
      </bottom>
    </border>
    <border>
      <left style="medium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medium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3">
    <xf numFmtId="164" fontId="0" fillId="0" borderId="0" xfId="0" applyAlignment="1">
      <alignment/>
    </xf>
    <xf numFmtId="164" fontId="1" fillId="0" borderId="0" xfId="0" applyNumberFormat="1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3" fillId="0" borderId="0" xfId="0" applyNumberFormat="1" applyFont="1" applyBorder="1" applyAlignment="1" applyProtection="1">
      <alignment/>
      <protection/>
    </xf>
    <xf numFmtId="164" fontId="4" fillId="0" borderId="0" xfId="0" applyNumberFormat="1" applyFont="1" applyBorder="1" applyAlignment="1" applyProtection="1">
      <alignment/>
      <protection/>
    </xf>
    <xf numFmtId="164" fontId="1" fillId="0" borderId="1" xfId="0" applyNumberFormat="1" applyFont="1" applyBorder="1" applyAlignment="1" applyProtection="1">
      <alignment/>
      <protection/>
    </xf>
    <xf numFmtId="164" fontId="5" fillId="0" borderId="1" xfId="0" applyNumberFormat="1" applyFont="1" applyBorder="1" applyAlignment="1" applyProtection="1">
      <alignment horizontal="left"/>
      <protection/>
    </xf>
    <xf numFmtId="164" fontId="1" fillId="0" borderId="2" xfId="0" applyNumberFormat="1" applyFont="1" applyBorder="1" applyAlignment="1" applyProtection="1">
      <alignment horizontal="left"/>
      <protection/>
    </xf>
    <xf numFmtId="164" fontId="1" fillId="0" borderId="0" xfId="0" applyNumberFormat="1" applyFont="1" applyBorder="1" applyAlignment="1" applyProtection="1">
      <alignment horizontal="left"/>
      <protection/>
    </xf>
    <xf numFmtId="164" fontId="5" fillId="0" borderId="0" xfId="0" applyNumberFormat="1" applyFont="1" applyBorder="1" applyAlignment="1" applyProtection="1">
      <alignment horizontal="left"/>
      <protection/>
    </xf>
    <xf numFmtId="164" fontId="3" fillId="0" borderId="0" xfId="0" applyNumberFormat="1" applyFont="1" applyBorder="1" applyAlignment="1" applyProtection="1">
      <alignment horizontal="left"/>
      <protection/>
    </xf>
    <xf numFmtId="164" fontId="4" fillId="0" borderId="0" xfId="0" applyNumberFormat="1" applyFont="1" applyBorder="1" applyAlignment="1" applyProtection="1">
      <alignment horizontal="left"/>
      <protection/>
    </xf>
    <xf numFmtId="164" fontId="0" fillId="0" borderId="0" xfId="0" applyAlignment="1">
      <alignment horizontal="left"/>
    </xf>
    <xf numFmtId="164" fontId="4" fillId="0" borderId="0" xfId="0" applyNumberFormat="1" applyFont="1" applyBorder="1" applyAlignment="1" applyProtection="1">
      <alignment horizontal="center"/>
      <protection/>
    </xf>
    <xf numFmtId="165" fontId="5" fillId="0" borderId="0" xfId="0" applyNumberFormat="1" applyFont="1" applyBorder="1" applyAlignment="1" applyProtection="1">
      <alignment horizontal="left"/>
      <protection/>
    </xf>
    <xf numFmtId="164" fontId="1" fillId="0" borderId="3" xfId="0" applyNumberFormat="1" applyFont="1" applyBorder="1" applyAlignment="1" applyProtection="1">
      <alignment horizontal="center"/>
      <protection/>
    </xf>
    <xf numFmtId="164" fontId="1" fillId="0" borderId="1" xfId="0" applyNumberFormat="1" applyFont="1" applyBorder="1" applyAlignment="1" applyProtection="1">
      <alignment horizontal="left"/>
      <protection/>
    </xf>
    <xf numFmtId="164" fontId="6" fillId="0" borderId="0" xfId="0" applyNumberFormat="1" applyFont="1" applyBorder="1" applyAlignment="1" applyProtection="1">
      <alignment horizontal="left" vertical="top"/>
      <protection/>
    </xf>
    <xf numFmtId="164" fontId="4" fillId="0" borderId="0" xfId="0" applyNumberFormat="1" applyFont="1" applyBorder="1" applyAlignment="1" applyProtection="1">
      <alignment horizontal="center" vertical="top"/>
      <protection/>
    </xf>
    <xf numFmtId="164" fontId="4" fillId="0" borderId="0" xfId="0" applyNumberFormat="1" applyFont="1" applyBorder="1" applyAlignment="1" applyProtection="1">
      <alignment horizontal="right"/>
      <protection/>
    </xf>
    <xf numFmtId="166" fontId="5" fillId="0" borderId="1" xfId="0" applyNumberFormat="1" applyFont="1" applyBorder="1" applyAlignment="1" applyProtection="1">
      <alignment/>
      <protection/>
    </xf>
    <xf numFmtId="164" fontId="7" fillId="0" borderId="0" xfId="0" applyNumberFormat="1" applyFont="1" applyBorder="1" applyAlignment="1" applyProtection="1">
      <alignment/>
      <protection/>
    </xf>
    <xf numFmtId="164" fontId="8" fillId="0" borderId="1" xfId="0" applyNumberFormat="1" applyFont="1" applyBorder="1" applyAlignment="1" applyProtection="1">
      <alignment/>
      <protection/>
    </xf>
    <xf numFmtId="164" fontId="10" fillId="0" borderId="1" xfId="0" applyNumberFormat="1" applyFont="1" applyBorder="1" applyAlignment="1" applyProtection="1">
      <alignment horizontal="left"/>
      <protection/>
    </xf>
    <xf numFmtId="164" fontId="11" fillId="0" borderId="1" xfId="0" applyNumberFormat="1" applyFont="1" applyBorder="1" applyAlignment="1" applyProtection="1">
      <alignment/>
      <protection/>
    </xf>
    <xf numFmtId="164" fontId="6" fillId="0" borderId="0" xfId="0" applyNumberFormat="1" applyFont="1" applyBorder="1" applyAlignment="1" applyProtection="1">
      <alignment vertical="top" wrapText="1"/>
      <protection/>
    </xf>
    <xf numFmtId="164" fontId="2" fillId="0" borderId="4" xfId="0" applyNumberFormat="1" applyFont="1" applyBorder="1" applyAlignment="1" applyProtection="1">
      <alignment horizontal="left"/>
      <protection/>
    </xf>
    <xf numFmtId="164" fontId="12" fillId="0" borderId="0" xfId="0" applyNumberFormat="1" applyFont="1" applyBorder="1" applyAlignment="1" applyProtection="1">
      <alignment horizontal="center" vertical="top" wrapText="1"/>
      <protection/>
    </xf>
    <xf numFmtId="164" fontId="13" fillId="0" borderId="3" xfId="0" applyNumberFormat="1" applyFont="1" applyBorder="1" applyAlignment="1" applyProtection="1">
      <alignment vertical="top"/>
      <protection/>
    </xf>
    <xf numFmtId="164" fontId="19" fillId="0" borderId="3" xfId="0" applyNumberFormat="1" applyFont="1" applyBorder="1" applyAlignment="1" applyProtection="1">
      <alignment horizontal="center" vertical="top"/>
      <protection/>
    </xf>
    <xf numFmtId="164" fontId="20" fillId="0" borderId="0" xfId="0" applyNumberFormat="1" applyFont="1" applyBorder="1" applyAlignment="1" applyProtection="1">
      <alignment/>
      <protection/>
    </xf>
    <xf numFmtId="165" fontId="3" fillId="0" borderId="5" xfId="0" applyNumberFormat="1" applyFont="1" applyBorder="1" applyAlignment="1" applyProtection="1">
      <alignment vertical="top"/>
      <protection/>
    </xf>
    <xf numFmtId="164" fontId="2" fillId="0" borderId="6" xfId="0" applyNumberFormat="1" applyFont="1" applyBorder="1" applyAlignment="1" applyProtection="1">
      <alignment horizontal="left"/>
      <protection/>
    </xf>
    <xf numFmtId="164" fontId="21" fillId="0" borderId="0" xfId="0" applyNumberFormat="1" applyFont="1" applyBorder="1" applyAlignment="1" applyProtection="1">
      <alignment vertical="top" wrapText="1"/>
      <protection/>
    </xf>
    <xf numFmtId="165" fontId="3" fillId="0" borderId="7" xfId="0" applyNumberFormat="1" applyFont="1" applyBorder="1" applyAlignment="1" applyProtection="1">
      <alignment vertical="top"/>
      <protection/>
    </xf>
    <xf numFmtId="164" fontId="2" fillId="0" borderId="8" xfId="0" applyNumberFormat="1" applyFont="1" applyBorder="1" applyAlignment="1" applyProtection="1">
      <alignment horizontal="left"/>
      <protection/>
    </xf>
    <xf numFmtId="164" fontId="3" fillId="0" borderId="7" xfId="0" applyNumberFormat="1" applyFont="1" applyBorder="1" applyAlignment="1" applyProtection="1">
      <alignment vertical="top"/>
      <protection/>
    </xf>
    <xf numFmtId="164" fontId="22" fillId="0" borderId="7" xfId="0" applyNumberFormat="1" applyFont="1" applyBorder="1" applyAlignment="1" applyProtection="1">
      <alignment vertical="top"/>
      <protection/>
    </xf>
    <xf numFmtId="164" fontId="6" fillId="0" borderId="0" xfId="0" applyNumberFormat="1" applyFont="1" applyBorder="1" applyAlignment="1" applyProtection="1">
      <alignment vertical="top"/>
      <protection/>
    </xf>
    <xf numFmtId="164" fontId="7" fillId="0" borderId="0" xfId="0" applyNumberFormat="1" applyFont="1" applyBorder="1" applyAlignment="1" applyProtection="1">
      <alignment vertical="top" wrapText="1"/>
      <protection/>
    </xf>
    <xf numFmtId="165" fontId="3" fillId="0" borderId="9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3" fillId="0" borderId="0" xfId="0" applyNumberFormat="1" applyFont="1" applyBorder="1" applyAlignment="1" applyProtection="1">
      <alignment/>
      <protection/>
    </xf>
    <xf numFmtId="164" fontId="24" fillId="0" borderId="0" xfId="0" applyNumberFormat="1" applyFont="1" applyBorder="1" applyAlignment="1" applyProtection="1">
      <alignment horizontal="right"/>
      <protection/>
    </xf>
    <xf numFmtId="164" fontId="24" fillId="0" borderId="0" xfId="0" applyNumberFormat="1" applyFont="1" applyBorder="1" applyAlignment="1" applyProtection="1">
      <alignment/>
      <protection/>
    </xf>
    <xf numFmtId="164" fontId="23" fillId="0" borderId="0" xfId="0" applyFont="1" applyAlignment="1">
      <alignment/>
    </xf>
    <xf numFmtId="164" fontId="24" fillId="0" borderId="0" xfId="0" applyNumberFormat="1" applyFont="1" applyBorder="1" applyAlignment="1" applyProtection="1">
      <alignment horizontal="left"/>
      <protection/>
    </xf>
    <xf numFmtId="164" fontId="23" fillId="0" borderId="0" xfId="0" applyFont="1" applyAlignment="1">
      <alignment horizontal="left"/>
    </xf>
    <xf numFmtId="164" fontId="24" fillId="0" borderId="0" xfId="0" applyNumberFormat="1" applyFont="1" applyBorder="1" applyAlignment="1" applyProtection="1">
      <alignment horizontal="center"/>
      <protection/>
    </xf>
    <xf numFmtId="165" fontId="25" fillId="0" borderId="11" xfId="0" applyNumberFormat="1" applyFont="1" applyBorder="1" applyAlignment="1" applyProtection="1">
      <alignment/>
      <protection/>
    </xf>
    <xf numFmtId="164" fontId="7" fillId="0" borderId="11" xfId="0" applyNumberFormat="1" applyFont="1" applyBorder="1" applyAlignment="1" applyProtection="1">
      <alignment horizontal="left" wrapText="1"/>
      <protection/>
    </xf>
    <xf numFmtId="164" fontId="26" fillId="0" borderId="11" xfId="0" applyNumberFormat="1" applyFont="1" applyBorder="1" applyAlignment="1" applyProtection="1">
      <alignment/>
      <protection/>
    </xf>
    <xf numFmtId="164" fontId="26" fillId="0" borderId="11" xfId="0" applyNumberFormat="1" applyFont="1" applyBorder="1" applyAlignment="1" applyProtection="1">
      <alignment horizontal="right"/>
      <protection/>
    </xf>
    <xf numFmtId="164" fontId="25" fillId="0" borderId="0" xfId="0" applyNumberFormat="1" applyFont="1" applyBorder="1" applyAlignment="1" applyProtection="1">
      <alignment/>
      <protection/>
    </xf>
    <xf numFmtId="165" fontId="27" fillId="0" borderId="11" xfId="0" applyNumberFormat="1" applyFont="1" applyBorder="1" applyAlignment="1" applyProtection="1">
      <alignment/>
      <protection/>
    </xf>
    <xf numFmtId="164" fontId="24" fillId="0" borderId="11" xfId="0" applyNumberFormat="1" applyFont="1" applyBorder="1" applyAlignment="1" applyProtection="1">
      <alignment/>
      <protection/>
    </xf>
    <xf numFmtId="165" fontId="27" fillId="0" borderId="11" xfId="0" applyNumberFormat="1" applyFont="1" applyBorder="1" applyAlignment="1" applyProtection="1">
      <alignment horizontal="right"/>
      <protection/>
    </xf>
    <xf numFmtId="164" fontId="26" fillId="0" borderId="11" xfId="0" applyNumberFormat="1" applyFont="1" applyBorder="1" applyAlignment="1" applyProtection="1">
      <alignment horizontal="left"/>
      <protection/>
    </xf>
    <xf numFmtId="167" fontId="28" fillId="0" borderId="0" xfId="0" applyNumberFormat="1" applyFont="1" applyBorder="1" applyAlignment="1" applyProtection="1">
      <alignment horizontal="center" vertical="center"/>
      <protection/>
    </xf>
    <xf numFmtId="164" fontId="29" fillId="0" borderId="0" xfId="0" applyFont="1" applyAlignment="1">
      <alignment horizontal="center" vertical="center"/>
    </xf>
    <xf numFmtId="164" fontId="30" fillId="0" borderId="0" xfId="0" applyNumberFormat="1" applyFont="1" applyBorder="1" applyAlignment="1" applyProtection="1">
      <alignment horizontal="center" vertical="center"/>
      <protection/>
    </xf>
    <xf numFmtId="164" fontId="25" fillId="0" borderId="0" xfId="0" applyNumberFormat="1" applyFont="1" applyBorder="1" applyAlignment="1" applyProtection="1">
      <alignment horizontal="center"/>
      <protection/>
    </xf>
    <xf numFmtId="164" fontId="31" fillId="0" borderId="0" xfId="0" applyNumberFormat="1" applyFont="1" applyBorder="1" applyAlignment="1" applyProtection="1">
      <alignment horizontal="center"/>
      <protection/>
    </xf>
    <xf numFmtId="164" fontId="32" fillId="0" borderId="0" xfId="0" applyNumberFormat="1" applyFont="1" applyBorder="1" applyAlignment="1" applyProtection="1">
      <alignment horizontal="center"/>
      <protection/>
    </xf>
    <xf numFmtId="164" fontId="33" fillId="0" borderId="0" xfId="0" applyNumberFormat="1" applyFont="1" applyBorder="1" applyAlignment="1" applyProtection="1">
      <alignment horizontal="left"/>
      <protection/>
    </xf>
    <xf numFmtId="164" fontId="33" fillId="0" borderId="0" xfId="0" applyNumberFormat="1" applyFont="1" applyBorder="1" applyAlignment="1" applyProtection="1">
      <alignment horizontal="right"/>
      <protection/>
    </xf>
    <xf numFmtId="165" fontId="33" fillId="0" borderId="11" xfId="0" applyNumberFormat="1" applyFont="1" applyBorder="1" applyAlignment="1" applyProtection="1">
      <alignment/>
      <protection/>
    </xf>
    <xf numFmtId="164" fontId="33" fillId="0" borderId="11" xfId="0" applyNumberFormat="1" applyFont="1" applyBorder="1" applyAlignment="1" applyProtection="1">
      <alignment/>
      <protection/>
    </xf>
    <xf numFmtId="164" fontId="33" fillId="0" borderId="0" xfId="0" applyNumberFormat="1" applyFont="1" applyBorder="1" applyAlignment="1" applyProtection="1">
      <alignment/>
      <protection/>
    </xf>
    <xf numFmtId="164" fontId="33" fillId="0" borderId="11" xfId="0" applyNumberFormat="1" applyFont="1" applyBorder="1" applyAlignment="1" applyProtection="1">
      <alignment horizontal="center"/>
      <protection/>
    </xf>
    <xf numFmtId="164" fontId="33" fillId="0" borderId="0" xfId="0" applyNumberFormat="1" applyFont="1" applyBorder="1" applyAlignment="1" applyProtection="1">
      <alignment horizontal="center"/>
      <protection/>
    </xf>
    <xf numFmtId="164" fontId="34" fillId="0" borderId="0" xfId="0" applyNumberFormat="1" applyFont="1" applyBorder="1" applyAlignment="1" applyProtection="1">
      <alignment horizontal="center"/>
      <protection/>
    </xf>
    <xf numFmtId="164" fontId="26" fillId="0" borderId="0" xfId="0" applyNumberFormat="1" applyFont="1" applyBorder="1" applyAlignment="1" applyProtection="1">
      <alignment horizontal="right" vertical="center"/>
      <protection/>
    </xf>
    <xf numFmtId="164" fontId="26" fillId="0" borderId="0" xfId="0" applyNumberFormat="1" applyFont="1" applyBorder="1" applyAlignment="1" applyProtection="1">
      <alignment vertical="center"/>
      <protection/>
    </xf>
    <xf numFmtId="164" fontId="23" fillId="0" borderId="0" xfId="0" applyFont="1" applyFill="1" applyAlignment="1">
      <alignment/>
    </xf>
    <xf numFmtId="164" fontId="35" fillId="0" borderId="0" xfId="0" applyFont="1" applyAlignment="1">
      <alignment horizontal="justify"/>
    </xf>
    <xf numFmtId="164" fontId="26" fillId="0" borderId="0" xfId="0" applyNumberFormat="1" applyFont="1" applyBorder="1" applyAlignment="1" applyProtection="1">
      <alignment horizontal="center" vertical="center"/>
      <protection/>
    </xf>
    <xf numFmtId="164" fontId="36" fillId="0" borderId="0" xfId="0" applyNumberFormat="1" applyFont="1" applyBorder="1" applyAlignment="1" applyProtection="1">
      <alignment vertical="center"/>
      <protection/>
    </xf>
    <xf numFmtId="165" fontId="37" fillId="0" borderId="0" xfId="0" applyNumberFormat="1" applyFont="1" applyBorder="1" applyAlignment="1" applyProtection="1">
      <alignment horizontal="left"/>
      <protection/>
    </xf>
    <xf numFmtId="165" fontId="37" fillId="0" borderId="0" xfId="0" applyNumberFormat="1" applyFont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justify" vertical="top" wrapText="1"/>
      <protection/>
    </xf>
    <xf numFmtId="164" fontId="7" fillId="0" borderId="0" xfId="0" applyNumberFormat="1" applyFont="1" applyFill="1" applyBorder="1" applyAlignment="1" applyProtection="1">
      <alignment horizontal="justify" vertical="top" wrapText="1"/>
      <protection/>
    </xf>
    <xf numFmtId="164" fontId="37" fillId="0" borderId="0" xfId="0" applyNumberFormat="1" applyFont="1" applyBorder="1" applyAlignment="1" applyProtection="1">
      <alignment horizontal="center" wrapText="1"/>
      <protection/>
    </xf>
    <xf numFmtId="164" fontId="37" fillId="0" borderId="0" xfId="0" applyNumberFormat="1" applyFont="1" applyBorder="1" applyAlignment="1" applyProtection="1">
      <alignment horizontal="center"/>
      <protection/>
    </xf>
    <xf numFmtId="164" fontId="25" fillId="0" borderId="0" xfId="0" applyNumberFormat="1" applyFont="1" applyBorder="1" applyAlignment="1" applyProtection="1">
      <alignment horizontal="center" wrapText="1"/>
      <protection/>
    </xf>
    <xf numFmtId="164" fontId="24" fillId="0" borderId="0" xfId="0" applyNumberFormat="1" applyFont="1" applyFill="1" applyBorder="1" applyAlignment="1" applyProtection="1">
      <alignment/>
      <protection/>
    </xf>
    <xf numFmtId="164" fontId="38" fillId="0" borderId="0" xfId="0" applyNumberFormat="1" applyFont="1" applyBorder="1" applyAlignment="1" applyProtection="1">
      <alignment horizontal="left"/>
      <protection/>
    </xf>
    <xf numFmtId="164" fontId="7" fillId="0" borderId="0" xfId="0" applyNumberFormat="1" applyFont="1" applyBorder="1" applyAlignment="1" applyProtection="1">
      <alignment horizontal="left"/>
      <protection/>
    </xf>
    <xf numFmtId="164" fontId="24" fillId="0" borderId="12" xfId="0" applyNumberFormat="1" applyFont="1" applyBorder="1" applyAlignment="1" applyProtection="1">
      <alignment horizontal="right"/>
      <protection/>
    </xf>
    <xf numFmtId="164" fontId="27" fillId="0" borderId="13" xfId="0" applyNumberFormat="1" applyFont="1" applyBorder="1" applyAlignment="1" applyProtection="1">
      <alignment horizontal="center" vertical="center" wrapText="1"/>
      <protection/>
    </xf>
    <xf numFmtId="168" fontId="27" fillId="0" borderId="14" xfId="0" applyNumberFormat="1" applyFont="1" applyBorder="1" applyAlignment="1" applyProtection="1">
      <alignment horizontal="center" vertical="center"/>
      <protection/>
    </xf>
    <xf numFmtId="168" fontId="27" fillId="0" borderId="14" xfId="0" applyNumberFormat="1" applyFont="1" applyBorder="1" applyAlignment="1" applyProtection="1">
      <alignment horizontal="center" vertical="center" wrapText="1"/>
      <protection/>
    </xf>
    <xf numFmtId="168" fontId="27" fillId="0" borderId="15" xfId="0" applyNumberFormat="1" applyFont="1" applyFill="1" applyBorder="1" applyAlignment="1" applyProtection="1">
      <alignment horizontal="center" vertical="center"/>
      <protection/>
    </xf>
    <xf numFmtId="164" fontId="24" fillId="0" borderId="16" xfId="0" applyNumberFormat="1" applyFont="1" applyBorder="1" applyAlignment="1" applyProtection="1">
      <alignment horizontal="right"/>
      <protection/>
    </xf>
    <xf numFmtId="164" fontId="27" fillId="0" borderId="17" xfId="0" applyNumberFormat="1" applyFont="1" applyBorder="1" applyAlignment="1" applyProtection="1">
      <alignment vertical="center"/>
      <protection/>
    </xf>
    <xf numFmtId="164" fontId="7" fillId="0" borderId="17" xfId="0" applyNumberFormat="1" applyFont="1" applyBorder="1" applyAlignment="1" applyProtection="1">
      <alignment/>
      <protection/>
    </xf>
    <xf numFmtId="168" fontId="27" fillId="0" borderId="18" xfId="0" applyNumberFormat="1" applyFont="1" applyFill="1" applyBorder="1" applyAlignment="1" applyProtection="1">
      <alignment horizontal="right" vertical="center"/>
      <protection/>
    </xf>
    <xf numFmtId="168" fontId="27" fillId="0" borderId="19" xfId="0" applyNumberFormat="1" applyFont="1" applyBorder="1" applyAlignment="1" applyProtection="1">
      <alignment horizontal="right" vertical="center"/>
      <protection/>
    </xf>
    <xf numFmtId="168" fontId="27" fillId="0" borderId="20" xfId="0" applyNumberFormat="1" applyFont="1" applyFill="1" applyBorder="1" applyAlignment="1" applyProtection="1">
      <alignment horizontal="right" vertical="center"/>
      <protection/>
    </xf>
    <xf numFmtId="168" fontId="24" fillId="0" borderId="0" xfId="0" applyNumberFormat="1" applyFont="1" applyBorder="1" applyAlignment="1" applyProtection="1">
      <alignment/>
      <protection/>
    </xf>
    <xf numFmtId="164" fontId="24" fillId="0" borderId="21" xfId="0" applyNumberFormat="1" applyFont="1" applyBorder="1" applyAlignment="1" applyProtection="1">
      <alignment horizontal="right"/>
      <protection/>
    </xf>
    <xf numFmtId="164" fontId="24" fillId="0" borderId="22" xfId="0" applyNumberFormat="1" applyFont="1" applyBorder="1" applyAlignment="1" applyProtection="1">
      <alignment vertical="center"/>
      <protection/>
    </xf>
    <xf numFmtId="164" fontId="7" fillId="0" borderId="11" xfId="0" applyNumberFormat="1" applyFont="1" applyBorder="1" applyAlignment="1" applyProtection="1">
      <alignment/>
      <protection/>
    </xf>
    <xf numFmtId="168" fontId="24" fillId="0" borderId="23" xfId="0" applyNumberFormat="1" applyFont="1" applyFill="1" applyBorder="1" applyAlignment="1" applyProtection="1">
      <alignment horizontal="right" vertical="center"/>
      <protection/>
    </xf>
    <xf numFmtId="168" fontId="24" fillId="0" borderId="3" xfId="0" applyNumberFormat="1" applyFont="1" applyBorder="1" applyAlignment="1" applyProtection="1">
      <alignment horizontal="right" vertical="center"/>
      <protection/>
    </xf>
    <xf numFmtId="168" fontId="24" fillId="0" borderId="24" xfId="0" applyNumberFormat="1" applyFont="1" applyFill="1" applyBorder="1" applyAlignment="1" applyProtection="1">
      <alignment horizontal="right" vertical="center"/>
      <protection/>
    </xf>
    <xf numFmtId="164" fontId="7" fillId="0" borderId="22" xfId="0" applyNumberFormat="1" applyFont="1" applyBorder="1" applyAlignment="1" applyProtection="1">
      <alignment/>
      <protection/>
    </xf>
    <xf numFmtId="164" fontId="24" fillId="0" borderId="25" xfId="0" applyNumberFormat="1" applyFont="1" applyBorder="1" applyAlignment="1" applyProtection="1">
      <alignment horizontal="right"/>
      <protection/>
    </xf>
    <xf numFmtId="164" fontId="39" fillId="0" borderId="22" xfId="0" applyNumberFormat="1" applyFont="1" applyBorder="1" applyAlignment="1" applyProtection="1">
      <alignment vertical="center"/>
      <protection/>
    </xf>
    <xf numFmtId="164" fontId="24" fillId="0" borderId="26" xfId="0" applyNumberFormat="1" applyFont="1" applyBorder="1" applyAlignment="1" applyProtection="1">
      <alignment vertical="center" wrapText="1"/>
      <protection/>
    </xf>
    <xf numFmtId="164" fontId="27" fillId="0" borderId="22" xfId="0" applyNumberFormat="1" applyFont="1" applyBorder="1" applyAlignment="1" applyProtection="1">
      <alignment vertical="center"/>
      <protection/>
    </xf>
    <xf numFmtId="164" fontId="40" fillId="0" borderId="22" xfId="0" applyNumberFormat="1" applyFont="1" applyBorder="1" applyAlignment="1" applyProtection="1">
      <alignment/>
      <protection/>
    </xf>
    <xf numFmtId="168" fontId="27" fillId="0" borderId="23" xfId="0" applyNumberFormat="1" applyFont="1" applyFill="1" applyBorder="1" applyAlignment="1" applyProtection="1">
      <alignment horizontal="right" vertical="center"/>
      <protection/>
    </xf>
    <xf numFmtId="168" fontId="27" fillId="0" borderId="3" xfId="0" applyNumberFormat="1" applyFont="1" applyBorder="1" applyAlignment="1" applyProtection="1">
      <alignment horizontal="right" vertical="center"/>
      <protection/>
    </xf>
    <xf numFmtId="168" fontId="27" fillId="0" borderId="24" xfId="0" applyNumberFormat="1" applyFont="1" applyFill="1" applyBorder="1" applyAlignment="1" applyProtection="1">
      <alignment horizontal="right" vertical="center"/>
      <protection/>
    </xf>
    <xf numFmtId="164" fontId="39" fillId="0" borderId="26" xfId="0" applyNumberFormat="1" applyFont="1" applyBorder="1" applyAlignment="1" applyProtection="1">
      <alignment vertical="center" wrapText="1"/>
      <protection/>
    </xf>
    <xf numFmtId="164" fontId="41" fillId="0" borderId="22" xfId="0" applyNumberFormat="1" applyFont="1" applyBorder="1" applyAlignment="1" applyProtection="1">
      <alignment vertical="center"/>
      <protection/>
    </xf>
    <xf numFmtId="164" fontId="40" fillId="0" borderId="27" xfId="0" applyNumberFormat="1" applyFont="1" applyBorder="1" applyAlignment="1" applyProtection="1">
      <alignment/>
      <protection/>
    </xf>
    <xf numFmtId="168" fontId="24" fillId="0" borderId="28" xfId="0" applyNumberFormat="1" applyFont="1" applyFill="1" applyBorder="1" applyAlignment="1" applyProtection="1">
      <alignment horizontal="right" vertical="center"/>
      <protection/>
    </xf>
    <xf numFmtId="168" fontId="24" fillId="0" borderId="29" xfId="0" applyNumberFormat="1" applyFont="1" applyBorder="1" applyAlignment="1" applyProtection="1">
      <alignment horizontal="right" vertical="center"/>
      <protection/>
    </xf>
    <xf numFmtId="168" fontId="24" fillId="0" borderId="30" xfId="0" applyNumberFormat="1" applyFont="1" applyFill="1" applyBorder="1" applyAlignment="1" applyProtection="1">
      <alignment horizontal="right" vertical="center"/>
      <protection/>
    </xf>
    <xf numFmtId="168" fontId="27" fillId="0" borderId="28" xfId="0" applyNumberFormat="1" applyFont="1" applyFill="1" applyBorder="1" applyAlignment="1" applyProtection="1">
      <alignment horizontal="right" vertical="center"/>
      <protection/>
    </xf>
    <xf numFmtId="168" fontId="27" fillId="0" borderId="29" xfId="0" applyNumberFormat="1" applyFont="1" applyBorder="1" applyAlignment="1" applyProtection="1">
      <alignment horizontal="right" vertical="center"/>
      <protection/>
    </xf>
    <xf numFmtId="168" fontId="27" fillId="0" borderId="30" xfId="0" applyNumberFormat="1" applyFont="1" applyFill="1" applyBorder="1" applyAlignment="1" applyProtection="1">
      <alignment horizontal="right" vertical="center"/>
      <protection/>
    </xf>
    <xf numFmtId="164" fontId="27" fillId="2" borderId="31" xfId="0" applyNumberFormat="1" applyFont="1" applyFill="1" applyBorder="1" applyAlignment="1" applyProtection="1">
      <alignment horizontal="right" vertical="center"/>
      <protection/>
    </xf>
    <xf numFmtId="164" fontId="27" fillId="2" borderId="32" xfId="0" applyNumberFormat="1" applyFont="1" applyFill="1" applyBorder="1" applyAlignment="1" applyProtection="1">
      <alignment vertical="center"/>
      <protection/>
    </xf>
    <xf numFmtId="164" fontId="7" fillId="2" borderId="33" xfId="0" applyNumberFormat="1" applyFont="1" applyFill="1" applyBorder="1" applyAlignment="1" applyProtection="1">
      <alignment/>
      <protection/>
    </xf>
    <xf numFmtId="168" fontId="27" fillId="0" borderId="31" xfId="0" applyNumberFormat="1" applyFont="1" applyFill="1" applyBorder="1" applyAlignment="1" applyProtection="1">
      <alignment horizontal="right" vertical="center"/>
      <protection/>
    </xf>
    <xf numFmtId="168" fontId="27" fillId="0" borderId="34" xfId="0" applyNumberFormat="1" applyFont="1" applyFill="1" applyBorder="1" applyAlignment="1" applyProtection="1">
      <alignment horizontal="right" vertical="center"/>
      <protection/>
    </xf>
    <xf numFmtId="165" fontId="24" fillId="0" borderId="11" xfId="0" applyNumberFormat="1" applyFont="1" applyBorder="1" applyAlignment="1" applyProtection="1">
      <alignment/>
      <protection/>
    </xf>
    <xf numFmtId="164" fontId="24" fillId="0" borderId="11" xfId="0" applyNumberFormat="1" applyFont="1" applyFill="1" applyBorder="1" applyAlignment="1" applyProtection="1">
      <alignment/>
      <protection/>
    </xf>
    <xf numFmtId="164" fontId="33" fillId="0" borderId="0" xfId="0" applyNumberFormat="1" applyFont="1" applyFill="1" applyBorder="1" applyAlignment="1" applyProtection="1">
      <alignment horizontal="center"/>
      <protection/>
    </xf>
    <xf numFmtId="164" fontId="1" fillId="0" borderId="3" xfId="0" applyNumberFormat="1" applyFont="1" applyBorder="1" applyAlignment="1" applyProtection="1">
      <alignment horizontal="left"/>
      <protection/>
    </xf>
    <xf numFmtId="164" fontId="24" fillId="0" borderId="35" xfId="0" applyNumberFormat="1" applyFont="1" applyBorder="1" applyAlignment="1" applyProtection="1">
      <alignment horizontal="right"/>
      <protection/>
    </xf>
    <xf numFmtId="164" fontId="41" fillId="0" borderId="36" xfId="0" applyNumberFormat="1" applyFont="1" applyBorder="1" applyAlignment="1" applyProtection="1">
      <alignment horizontal="left"/>
      <protection/>
    </xf>
    <xf numFmtId="164" fontId="7" fillId="0" borderId="37" xfId="0" applyNumberFormat="1" applyFont="1" applyBorder="1" applyAlignment="1" applyProtection="1">
      <alignment/>
      <protection/>
    </xf>
    <xf numFmtId="168" fontId="27" fillId="0" borderId="38" xfId="0" applyNumberFormat="1" applyFont="1" applyBorder="1" applyAlignment="1" applyProtection="1">
      <alignment horizontal="right" vertical="center"/>
      <protection/>
    </xf>
    <xf numFmtId="168" fontId="27" fillId="0" borderId="39" xfId="0" applyNumberFormat="1" applyFont="1" applyFill="1" applyBorder="1" applyAlignment="1" applyProtection="1">
      <alignment horizontal="right" vertical="center"/>
      <protection/>
    </xf>
    <xf numFmtId="164" fontId="24" fillId="0" borderId="26" xfId="0" applyNumberFormat="1" applyFont="1" applyBorder="1" applyAlignment="1" applyProtection="1">
      <alignment horizontal="left"/>
      <protection/>
    </xf>
    <xf numFmtId="168" fontId="24" fillId="0" borderId="39" xfId="0" applyNumberFormat="1" applyFont="1" applyFill="1" applyBorder="1" applyAlignment="1" applyProtection="1">
      <alignment horizontal="right" vertical="center"/>
      <protection/>
    </xf>
    <xf numFmtId="164" fontId="39" fillId="0" borderId="26" xfId="0" applyNumberFormat="1" applyFont="1" applyBorder="1" applyAlignment="1" applyProtection="1">
      <alignment horizontal="left"/>
      <protection/>
    </xf>
    <xf numFmtId="164" fontId="27" fillId="0" borderId="26" xfId="0" applyNumberFormat="1" applyFont="1" applyBorder="1" applyAlignment="1" applyProtection="1">
      <alignment horizontal="left"/>
      <protection/>
    </xf>
    <xf numFmtId="164" fontId="42" fillId="0" borderId="26" xfId="0" applyNumberFormat="1" applyFont="1" applyBorder="1" applyAlignment="1" applyProtection="1">
      <alignment horizontal="left"/>
      <protection/>
    </xf>
    <xf numFmtId="164" fontId="7" fillId="0" borderId="40" xfId="0" applyNumberFormat="1" applyFont="1" applyBorder="1" applyAlignment="1" applyProtection="1">
      <alignment/>
      <protection/>
    </xf>
    <xf numFmtId="164" fontId="41" fillId="0" borderId="26" xfId="0" applyNumberFormat="1" applyFont="1" applyBorder="1" applyAlignment="1" applyProtection="1">
      <alignment horizontal="left"/>
      <protection/>
    </xf>
    <xf numFmtId="164" fontId="27" fillId="0" borderId="0" xfId="0" applyNumberFormat="1" applyFont="1" applyBorder="1" applyAlignment="1" applyProtection="1">
      <alignment/>
      <protection/>
    </xf>
    <xf numFmtId="168" fontId="24" fillId="0" borderId="3" xfId="0" applyNumberFormat="1" applyFont="1" applyFill="1" applyBorder="1" applyAlignment="1" applyProtection="1">
      <alignment horizontal="right" vertical="center"/>
      <protection/>
    </xf>
    <xf numFmtId="164" fontId="27" fillId="2" borderId="32" xfId="0" applyNumberFormat="1" applyFont="1" applyFill="1" applyBorder="1" applyAlignment="1" applyProtection="1">
      <alignment horizontal="right" vertical="center"/>
      <protection/>
    </xf>
    <xf numFmtId="164" fontId="44" fillId="2" borderId="32" xfId="0" applyNumberFormat="1" applyFont="1" applyFill="1" applyBorder="1" applyAlignment="1" applyProtection="1">
      <alignment vertical="center"/>
      <protection/>
    </xf>
    <xf numFmtId="164" fontId="45" fillId="2" borderId="33" xfId="0" applyNumberFormat="1" applyFont="1" applyFill="1" applyBorder="1" applyAlignment="1" applyProtection="1">
      <alignment/>
      <protection/>
    </xf>
    <xf numFmtId="168" fontId="27" fillId="0" borderId="41" xfId="0" applyNumberFormat="1" applyFont="1" applyFill="1" applyBorder="1" applyAlignment="1" applyProtection="1">
      <alignment horizontal="right" vertical="center"/>
      <protection/>
    </xf>
    <xf numFmtId="164" fontId="27" fillId="0" borderId="0" xfId="0" applyNumberFormat="1" applyFont="1" applyBorder="1" applyAlignment="1" applyProtection="1">
      <alignment vertical="center" wrapText="1"/>
      <protection/>
    </xf>
    <xf numFmtId="164" fontId="7" fillId="0" borderId="0" xfId="0" applyNumberFormat="1" applyFont="1" applyBorder="1" applyAlignment="1" applyProtection="1">
      <alignment wrapText="1"/>
      <protection/>
    </xf>
    <xf numFmtId="168" fontId="27" fillId="0" borderId="0" xfId="0" applyNumberFormat="1" applyFont="1" applyBorder="1" applyAlignment="1" applyProtection="1">
      <alignment horizontal="right" vertical="center"/>
      <protection/>
    </xf>
    <xf numFmtId="168" fontId="27" fillId="0" borderId="0" xfId="0" applyNumberFormat="1" applyFont="1" applyFill="1" applyBorder="1" applyAlignment="1" applyProtection="1">
      <alignment horizontal="right" vertical="center"/>
      <protection/>
    </xf>
    <xf numFmtId="164" fontId="23" fillId="0" borderId="0" xfId="0" applyNumberFormat="1" applyFont="1" applyFill="1" applyBorder="1" applyAlignment="1" applyProtection="1">
      <alignment/>
      <protection/>
    </xf>
    <xf numFmtId="164" fontId="46" fillId="0" borderId="0" xfId="0" applyNumberFormat="1" applyFont="1" applyAlignment="1">
      <alignment horizontal="center" vertical="top" wrapText="1"/>
    </xf>
    <xf numFmtId="164" fontId="47" fillId="0" borderId="0" xfId="0" applyFont="1" applyAlignment="1">
      <alignment/>
    </xf>
    <xf numFmtId="164" fontId="48" fillId="0" borderId="0" xfId="0" applyNumberFormat="1" applyFont="1" applyAlignment="1">
      <alignment horizontal="left" vertical="top" wrapText="1"/>
    </xf>
    <xf numFmtId="164" fontId="49" fillId="0" borderId="0" xfId="0" applyFont="1" applyAlignment="1">
      <alignment horizontal="left"/>
    </xf>
    <xf numFmtId="164" fontId="49" fillId="0" borderId="0" xfId="0" applyFont="1" applyAlignment="1">
      <alignment/>
    </xf>
    <xf numFmtId="164" fontId="50" fillId="0" borderId="0" xfId="0" applyNumberFormat="1" applyFont="1" applyBorder="1" applyAlignment="1">
      <alignment horizontal="center" vertical="top" wrapText="1"/>
    </xf>
    <xf numFmtId="164" fontId="47" fillId="0" borderId="42" xfId="0" applyFont="1" applyBorder="1" applyAlignment="1">
      <alignment/>
    </xf>
    <xf numFmtId="164" fontId="0" fillId="0" borderId="42" xfId="0" applyNumberFormat="1" applyFont="1" applyBorder="1" applyAlignment="1">
      <alignment horizontal="center"/>
    </xf>
    <xf numFmtId="164" fontId="0" fillId="0" borderId="42" xfId="0" applyFont="1" applyBorder="1" applyAlignment="1">
      <alignment horizontal="center" wrapText="1"/>
    </xf>
    <xf numFmtId="164" fontId="0" fillId="0" borderId="42" xfId="0" applyFont="1" applyBorder="1" applyAlignment="1">
      <alignment horizontal="center"/>
    </xf>
    <xf numFmtId="164" fontId="47" fillId="0" borderId="42" xfId="0" applyFont="1" applyBorder="1" applyAlignment="1">
      <alignment/>
    </xf>
    <xf numFmtId="169" fontId="51" fillId="0" borderId="42" xfId="0" applyNumberFormat="1" applyFont="1" applyBorder="1" applyAlignment="1">
      <alignment/>
    </xf>
    <xf numFmtId="164" fontId="52" fillId="0" borderId="42" xfId="0" applyFont="1" applyBorder="1" applyAlignment="1">
      <alignment/>
    </xf>
    <xf numFmtId="164" fontId="51" fillId="0" borderId="42" xfId="0" applyNumberFormat="1" applyFont="1" applyBorder="1" applyAlignment="1">
      <alignment/>
    </xf>
    <xf numFmtId="164" fontId="52" fillId="0" borderId="42" xfId="0" applyNumberFormat="1" applyFont="1" applyBorder="1" applyAlignment="1">
      <alignment/>
    </xf>
    <xf numFmtId="164" fontId="47" fillId="3" borderId="42" xfId="0" applyFont="1" applyFill="1" applyBorder="1" applyAlignment="1">
      <alignment/>
    </xf>
    <xf numFmtId="164" fontId="4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8080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8"/>
  <sheetViews>
    <sheetView defaultGridColor="0" colorId="22" workbookViewId="0" topLeftCell="A1">
      <selection activeCell="B2" sqref="B2"/>
    </sheetView>
  </sheetViews>
  <sheetFormatPr defaultColWidth="11.421875" defaultRowHeight="12.75"/>
  <cols>
    <col min="1" max="1" width="33.00390625" style="0" customWidth="1"/>
    <col min="2" max="2" width="36.421875" style="0" customWidth="1"/>
    <col min="3" max="3" width="1.1484375" style="0" customWidth="1"/>
    <col min="4" max="4" width="1.57421875" style="0" customWidth="1"/>
    <col min="5" max="20" width="2.7109375" style="0" customWidth="1"/>
    <col min="21" max="21" width="3.140625" style="0" customWidth="1"/>
    <col min="22" max="16384" width="11.28125" style="0" customWidth="1"/>
  </cols>
  <sheetData>
    <row r="1" spans="1:21" ht="13.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3"/>
    </row>
    <row r="2" spans="1:21" ht="13.5">
      <c r="A2" s="5" t="s">
        <v>0</v>
      </c>
      <c r="B2" s="6" t="s">
        <v>1</v>
      </c>
      <c r="C2" s="3"/>
      <c r="D2" s="4"/>
      <c r="E2" s="7">
        <v>1</v>
      </c>
      <c r="F2" s="7">
        <v>8</v>
      </c>
      <c r="G2" s="7">
        <v>8</v>
      </c>
      <c r="H2" s="7">
        <v>9</v>
      </c>
      <c r="I2" s="7">
        <v>8</v>
      </c>
      <c r="J2" s="7">
        <v>9</v>
      </c>
      <c r="K2" s="7">
        <v>4</v>
      </c>
      <c r="L2" s="7">
        <v>5</v>
      </c>
      <c r="M2" s="7">
        <v>9</v>
      </c>
      <c r="N2" s="7">
        <v>4</v>
      </c>
      <c r="O2" s="7">
        <v>9</v>
      </c>
      <c r="P2" s="7">
        <v>9</v>
      </c>
      <c r="Q2" s="7">
        <v>5</v>
      </c>
      <c r="R2" s="7">
        <v>2</v>
      </c>
      <c r="S2" s="7">
        <v>9</v>
      </c>
      <c r="T2" s="7">
        <v>1</v>
      </c>
      <c r="U2" s="7">
        <v>8</v>
      </c>
    </row>
    <row r="3" spans="1:21" s="12" customFormat="1" ht="13.5">
      <c r="A3" s="8"/>
      <c r="B3" s="9"/>
      <c r="C3" s="10"/>
      <c r="D3" s="11"/>
      <c r="E3" s="11" t="s">
        <v>2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13.5">
      <c r="A4" s="5" t="s">
        <v>3</v>
      </c>
      <c r="B4" s="6" t="s">
        <v>4</v>
      </c>
      <c r="C4" s="3"/>
      <c r="D4" s="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ht="13.5">
      <c r="A5" s="1"/>
      <c r="B5" s="14"/>
      <c r="C5" s="3"/>
      <c r="D5" s="4"/>
      <c r="E5" s="15" t="s">
        <v>5</v>
      </c>
      <c r="F5" s="15" t="s">
        <v>6</v>
      </c>
      <c r="G5" s="15" t="s">
        <v>7</v>
      </c>
      <c r="H5" s="15">
        <v>6</v>
      </c>
      <c r="I5" s="15">
        <v>0</v>
      </c>
      <c r="J5" s="15">
        <v>0</v>
      </c>
      <c r="K5" s="15">
        <v>6</v>
      </c>
      <c r="L5" s="15">
        <v>9</v>
      </c>
      <c r="M5" s="15" t="s">
        <v>8</v>
      </c>
      <c r="N5" s="15">
        <v>0</v>
      </c>
      <c r="O5" s="15">
        <v>0</v>
      </c>
      <c r="P5" s="15">
        <v>8</v>
      </c>
      <c r="Q5" s="13"/>
      <c r="R5" s="13"/>
      <c r="S5" s="13"/>
      <c r="T5" s="13"/>
      <c r="U5" s="13"/>
    </row>
    <row r="6" spans="1:21" s="12" customFormat="1" ht="13.5">
      <c r="A6" s="16" t="s">
        <v>9</v>
      </c>
      <c r="B6" s="6"/>
      <c r="C6" s="10"/>
      <c r="D6" s="11"/>
      <c r="E6" s="11" t="s">
        <v>10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3.5">
      <c r="A7" s="1"/>
      <c r="B7" s="9"/>
      <c r="C7" s="3"/>
      <c r="D7" s="4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21" ht="13.5">
      <c r="A8" s="1"/>
      <c r="B8" s="9"/>
      <c r="C8" s="3"/>
      <c r="D8" s="4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1:21" ht="13.5">
      <c r="A9" s="5" t="s">
        <v>11</v>
      </c>
      <c r="B9" s="6" t="s">
        <v>12</v>
      </c>
      <c r="C9" s="3"/>
      <c r="D9" s="4"/>
      <c r="E9" s="17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ht="13.5">
      <c r="A10" s="1"/>
      <c r="B10" s="9"/>
      <c r="C10" s="3"/>
      <c r="D10" s="4"/>
      <c r="E10" s="19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13.5">
      <c r="A11" s="5" t="s">
        <v>13</v>
      </c>
      <c r="B11" s="20">
        <v>39813</v>
      </c>
      <c r="C11" s="3"/>
      <c r="D11" s="4"/>
      <c r="E11" s="1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3.5">
      <c r="A12" s="5" t="s">
        <v>14</v>
      </c>
      <c r="B12" s="6" t="s">
        <v>15</v>
      </c>
      <c r="C12" s="3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3.5">
      <c r="A13" s="5" t="s">
        <v>16</v>
      </c>
      <c r="B13" s="6" t="s">
        <v>17</v>
      </c>
      <c r="C13" s="3"/>
      <c r="D13" s="4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4"/>
      <c r="R13" s="4"/>
      <c r="S13" s="4"/>
      <c r="T13" s="4"/>
      <c r="U13" s="4"/>
    </row>
    <row r="14" spans="1:21" ht="13.5">
      <c r="A14" s="1"/>
      <c r="B14" s="9"/>
      <c r="C14" s="3"/>
      <c r="D14" s="4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ht="13.5">
      <c r="A15" s="5" t="s">
        <v>18</v>
      </c>
      <c r="B15" s="6" t="s">
        <v>19</v>
      </c>
      <c r="C15" s="3"/>
      <c r="D15" s="4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ht="13.5">
      <c r="A16" s="22" t="s">
        <v>20</v>
      </c>
      <c r="B16" s="23" t="s">
        <v>21</v>
      </c>
      <c r="C16" s="3"/>
      <c r="D16" s="4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 ht="13.5">
      <c r="A17" s="5" t="s">
        <v>22</v>
      </c>
      <c r="B17" s="6" t="s">
        <v>23</v>
      </c>
      <c r="C17" s="3"/>
      <c r="D17" s="4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ht="13.5">
      <c r="A18" s="1"/>
      <c r="B18" s="9"/>
      <c r="C18" s="3"/>
      <c r="D18" s="4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1:21" ht="15.75" customHeight="1">
      <c r="A19" s="24" t="s">
        <v>24</v>
      </c>
      <c r="B19" s="6" t="s">
        <v>25</v>
      </c>
      <c r="C19" s="3"/>
      <c r="D19" s="4"/>
      <c r="E19" s="21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1:21" ht="13.5">
      <c r="A20" s="1" t="s">
        <v>26</v>
      </c>
      <c r="B20" s="26"/>
      <c r="C20" s="3"/>
      <c r="D20" s="4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5"/>
      <c r="R20" s="25"/>
      <c r="S20" s="25"/>
      <c r="T20" s="25"/>
      <c r="U20" s="25"/>
    </row>
    <row r="21" spans="1:21" ht="18.75" customHeight="1">
      <c r="A21" s="28" t="s">
        <v>27</v>
      </c>
      <c r="B21" s="29" t="s">
        <v>28</v>
      </c>
      <c r="C21" s="30" t="b">
        <f>IF(B21="i",FALSE,TRUE)</f>
        <v>0</v>
      </c>
      <c r="D21" s="4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1:21" ht="13.5">
      <c r="A22" s="31" t="str">
        <f>CONCATENATE("A könyvvizsgálat során a(z) ",B2)</f>
        <v>A könyvvizsgálat során a(z) Őrség Határok Nélkül Egyesület</v>
      </c>
      <c r="B22" s="32"/>
      <c r="C22" s="3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3"/>
    </row>
    <row r="23" spans="1:21" ht="13.5">
      <c r="A23" s="34" t="str">
        <f>CONCATENATE(B11," beszámolóját, annak részeit és tételeit, ")</f>
        <v>39813 beszámolóját, annak részeit és tételeit, </v>
      </c>
      <c r="B23" s="35"/>
      <c r="C23" s="3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3"/>
    </row>
    <row r="24" spans="1:21" ht="13.5">
      <c r="A24" s="36" t="s">
        <v>29</v>
      </c>
      <c r="B24" s="35"/>
      <c r="C24" s="3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3"/>
    </row>
    <row r="25" spans="1:21" ht="13.5">
      <c r="A25" s="36" t="s">
        <v>30</v>
      </c>
      <c r="B25" s="35"/>
      <c r="C25" s="3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3"/>
    </row>
    <row r="26" spans="1:21" ht="13.5">
      <c r="A26" s="37" t="s">
        <v>31</v>
      </c>
      <c r="B26" s="35"/>
      <c r="C26" s="33"/>
      <c r="D26" s="4"/>
      <c r="E26" s="38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</row>
    <row r="27" spans="1:21" ht="13.5">
      <c r="A27" s="36" t="s">
        <v>32</v>
      </c>
      <c r="B27" s="35"/>
      <c r="C27" s="33"/>
      <c r="D27" s="4"/>
      <c r="E27" s="38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</row>
    <row r="28" spans="1:21" ht="13.5">
      <c r="A28" s="36" t="s">
        <v>33</v>
      </c>
      <c r="B28" s="35"/>
      <c r="C28" s="33"/>
      <c r="D28" s="4"/>
      <c r="E28" s="38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</row>
    <row r="29" spans="1:21" ht="13.5">
      <c r="A29" s="36" t="s">
        <v>34</v>
      </c>
      <c r="B29" s="35"/>
      <c r="C29" s="33"/>
      <c r="D29" s="4"/>
      <c r="E29" s="38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</row>
    <row r="30" spans="1:21" ht="27.75" customHeight="1">
      <c r="A30" s="40" t="str">
        <f>CONCATENATE("",B9,", ",B19)</f>
        <v>SZENTGOTTHÁRD, 2002. április 30..</v>
      </c>
      <c r="B30" s="41"/>
      <c r="C30" s="3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3"/>
    </row>
    <row r="31" spans="1:21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</row>
    <row r="32" spans="1:21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</row>
    <row r="33" spans="1:21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</row>
    <row r="34" spans="1:21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</row>
    <row r="35" spans="1:21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</row>
    <row r="36" spans="1:21" ht="12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</row>
    <row r="37" spans="1:21" ht="12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</row>
    <row r="38" spans="1:21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</row>
    <row r="39" spans="1:21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</row>
    <row r="40" spans="1:21" ht="12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</row>
    <row r="41" spans="1:21" ht="12.7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</row>
    <row r="42" spans="1:21" ht="12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</row>
    <row r="43" spans="1:21" ht="12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</row>
    <row r="44" spans="1:21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</row>
    <row r="45" spans="1:21" ht="12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</row>
    <row r="46" spans="1:21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</row>
    <row r="47" spans="1:21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</row>
    <row r="48" spans="1:21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</row>
    <row r="49" spans="1:21" ht="12.7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</row>
    <row r="50" spans="1:21" ht="12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</row>
    <row r="51" spans="1:21" ht="12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</row>
    <row r="52" spans="1:21" ht="12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</row>
    <row r="53" spans="1:21" ht="12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</row>
    <row r="54" spans="1:21" ht="12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</row>
    <row r="55" spans="1:21" ht="12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</row>
    <row r="56" spans="1:21" ht="12.7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</row>
    <row r="57" spans="1:21" ht="12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</row>
    <row r="58" spans="1:21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</row>
    <row r="59" spans="1:21" ht="12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</row>
    <row r="60" spans="1:21" ht="12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</row>
    <row r="61" spans="1:21" ht="12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</row>
    <row r="62" spans="1:21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</row>
    <row r="63" spans="1:21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</row>
    <row r="64" spans="1:21" ht="12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</row>
    <row r="65" spans="1:21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</row>
    <row r="66" spans="1:21" ht="12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</row>
    <row r="67" spans="1:21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</row>
    <row r="68" spans="1:21" ht="12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</row>
    <row r="69" spans="1:21" ht="12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</row>
    <row r="70" spans="1:21" ht="12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</row>
    <row r="71" spans="1:21" ht="12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</row>
    <row r="72" spans="1:21" ht="12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</row>
    <row r="73" spans="1:21" ht="12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</row>
    <row r="74" spans="1:21" ht="12.7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</row>
    <row r="75" spans="1:21" ht="12.7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</row>
    <row r="76" spans="1:21" ht="12.7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</row>
    <row r="77" spans="1:21" ht="12.7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</row>
    <row r="78" spans="1:21" ht="12.7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</row>
    <row r="79" spans="1:21" ht="12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</row>
    <row r="80" spans="1:21" ht="12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</row>
    <row r="81" spans="1:21" ht="12.7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</row>
    <row r="82" spans="1:21" ht="12.7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</row>
    <row r="83" spans="1:21" ht="12.7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</row>
    <row r="84" spans="1:21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</row>
    <row r="85" spans="1:21" ht="12.7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</row>
    <row r="86" spans="1:21" ht="12.7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</row>
    <row r="87" spans="1:21" ht="12.7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</row>
    <row r="88" spans="1:21" ht="12.7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</row>
    <row r="89" spans="1:21" ht="12.7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</row>
    <row r="90" spans="1:21" ht="12.7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</row>
    <row r="91" spans="1:21" ht="12.7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</row>
    <row r="92" spans="1:21" ht="12.7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</row>
    <row r="93" spans="1:21" ht="12.7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</row>
    <row r="94" spans="1:21" ht="12.7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</row>
    <row r="95" spans="1:21" ht="12.7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</row>
    <row r="96" spans="1:21" ht="12.7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</row>
    <row r="97" spans="1:21" ht="12.7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</row>
    <row r="98" spans="1:21" ht="12.75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</row>
    <row r="99" spans="1:21" ht="12.75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</row>
    <row r="100" spans="1:21" ht="12.75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</row>
    <row r="101" spans="1:21" ht="12.75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</row>
    <row r="102" spans="1:21" ht="12.75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</row>
    <row r="103" spans="1:21" ht="12.75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</row>
    <row r="104" spans="1:21" ht="12.75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</row>
    <row r="105" spans="1:21" ht="12.75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</row>
    <row r="106" spans="1:21" ht="12.75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</row>
    <row r="107" spans="1:21" ht="12.75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</row>
    <row r="108" spans="1:21" ht="12.75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</row>
    <row r="109" spans="1:21" ht="12.75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</row>
    <row r="110" spans="1:21" ht="12.75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</row>
    <row r="111" spans="1:21" ht="12.75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</row>
    <row r="112" spans="1:21" ht="12.75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</row>
    <row r="113" spans="1:21" ht="12.75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</row>
    <row r="114" spans="1:21" ht="12.75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</row>
    <row r="115" spans="1:21" ht="12.75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</row>
    <row r="116" spans="1:21" ht="12.75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</row>
    <row r="117" spans="1:21" ht="12.75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</row>
    <row r="118" spans="1:21" ht="12.75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</row>
    <row r="119" spans="1:21" ht="12.75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</row>
    <row r="120" spans="1:21" ht="12.75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</row>
    <row r="121" spans="1:21" ht="12.75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</row>
    <row r="122" spans="1:21" ht="12.75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</row>
    <row r="123" spans="1:21" ht="12.75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</row>
    <row r="124" spans="1:21" ht="12.75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</row>
    <row r="125" spans="1:21" ht="12.75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</row>
    <row r="126" spans="1:21" ht="12.75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</row>
    <row r="127" spans="1:21" ht="12.75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</row>
    <row r="128" spans="1:21" ht="12.75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</row>
    <row r="129" spans="1:21" ht="12.75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</row>
    <row r="130" spans="1:21" ht="12.75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</row>
    <row r="131" spans="1:21" ht="12.75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</row>
    <row r="132" spans="1:21" ht="12.75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</row>
    <row r="133" spans="1:21" ht="12.75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</row>
    <row r="134" spans="1:21" ht="12.75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</row>
    <row r="135" spans="1:21" ht="12.75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</row>
    <row r="136" spans="1:21" ht="12.75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</row>
    <row r="137" spans="1:21" ht="12.75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</row>
    <row r="138" spans="1:21" ht="12.75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</row>
    <row r="139" spans="1:21" ht="12.75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</row>
    <row r="140" spans="1:21" ht="12.75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</row>
    <row r="141" spans="1:21" ht="12.75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</row>
    <row r="142" spans="1:21" ht="12.75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</row>
    <row r="143" spans="1:21" ht="12.75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</row>
    <row r="144" spans="1:21" ht="12.75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</row>
    <row r="145" spans="1:21" ht="12.75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</row>
    <row r="146" spans="1:21" ht="12.75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</row>
    <row r="147" spans="1:21" ht="12.75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</row>
    <row r="148" spans="1:21" ht="12.75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</row>
    <row r="149" spans="1:21" ht="12.75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</row>
    <row r="150" spans="1:21" ht="12.75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</row>
    <row r="151" spans="1:21" ht="12.75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</row>
    <row r="152" spans="1:21" ht="12.75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</row>
    <row r="153" spans="1:21" ht="12.75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</row>
    <row r="154" spans="1:21" ht="12.75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</row>
    <row r="155" spans="1:21" ht="12.75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</row>
    <row r="156" spans="1:21" ht="12.75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</row>
    <row r="157" spans="1:21" ht="12.75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</row>
    <row r="158" spans="1:21" ht="12.75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</row>
  </sheetData>
  <printOptions horizontalCentered="1"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171"/>
  <sheetViews>
    <sheetView defaultGridColor="0" colorId="22" workbookViewId="0" topLeftCell="A13">
      <selection activeCell="S8" sqref="S8"/>
    </sheetView>
  </sheetViews>
  <sheetFormatPr defaultColWidth="11.421875" defaultRowHeight="12.75"/>
  <cols>
    <col min="1" max="1" width="2.7109375" style="0" customWidth="1"/>
    <col min="2" max="5" width="2.57421875" style="0" customWidth="1"/>
    <col min="6" max="6" width="2.7109375" style="0" customWidth="1"/>
    <col min="7" max="19" width="2.57421875" style="0" customWidth="1"/>
    <col min="20" max="20" width="4.28125" style="0" customWidth="1"/>
    <col min="21" max="22" width="0" style="0" hidden="1" customWidth="1"/>
    <col min="23" max="23" width="29.57421875" style="0" customWidth="1"/>
    <col min="24" max="16384" width="11.28125" style="0" customWidth="1"/>
  </cols>
  <sheetData>
    <row r="1" spans="1:23" s="45" customFormat="1" ht="12.75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</row>
    <row r="2" spans="1:23" s="45" customFormat="1" ht="7.5" customHeigh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3" spans="1:23" s="45" customFormat="1" ht="12.75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</row>
    <row r="4" spans="1:23" s="45" customFormat="1" ht="13.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3"/>
      <c r="S4"/>
      <c r="T4" s="44"/>
      <c r="U4" s="44"/>
      <c r="V4" s="44"/>
      <c r="W4" s="44"/>
    </row>
    <row r="5" spans="1:23" s="45" customFormat="1" ht="12" customHeight="1">
      <c r="A5" s="4"/>
      <c r="B5" s="7">
        <v>1</v>
      </c>
      <c r="C5" s="7">
        <v>8</v>
      </c>
      <c r="D5" s="7">
        <v>8</v>
      </c>
      <c r="E5" s="7">
        <v>9</v>
      </c>
      <c r="F5" s="7">
        <v>8</v>
      </c>
      <c r="G5" s="7">
        <v>9</v>
      </c>
      <c r="H5" s="7">
        <v>4</v>
      </c>
      <c r="I5" s="7">
        <v>5</v>
      </c>
      <c r="J5" s="7">
        <v>9</v>
      </c>
      <c r="K5" s="7">
        <v>4</v>
      </c>
      <c r="L5" s="7">
        <v>9</v>
      </c>
      <c r="M5" s="7">
        <v>9</v>
      </c>
      <c r="N5" s="7">
        <v>5</v>
      </c>
      <c r="O5" s="7">
        <v>2</v>
      </c>
      <c r="P5" s="7">
        <v>9</v>
      </c>
      <c r="Q5" s="7">
        <v>1</v>
      </c>
      <c r="R5" s="7">
        <v>8</v>
      </c>
      <c r="S5"/>
      <c r="T5" s="44"/>
      <c r="U5" s="44"/>
      <c r="V5" s="44"/>
      <c r="W5" s="44"/>
    </row>
    <row r="6" spans="1:23" s="47" customFormat="1" ht="13.5">
      <c r="A6" s="11"/>
      <c r="B6" s="11" t="s">
        <v>2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2"/>
      <c r="T6" s="46"/>
      <c r="U6" s="46"/>
      <c r="V6" s="46"/>
      <c r="W6" s="46"/>
    </row>
    <row r="7" spans="1:23" s="45" customFormat="1" ht="13.5">
      <c r="A7" s="4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/>
      <c r="T7" s="44"/>
      <c r="U7" s="44"/>
      <c r="V7" s="44"/>
      <c r="W7" s="44"/>
    </row>
    <row r="8" spans="1:23" s="45" customFormat="1" ht="14.25" customHeight="1">
      <c r="A8" s="4"/>
      <c r="B8" s="15" t="s">
        <v>5</v>
      </c>
      <c r="C8" s="15" t="s">
        <v>6</v>
      </c>
      <c r="D8" s="15" t="s">
        <v>7</v>
      </c>
      <c r="E8" s="15">
        <v>6</v>
      </c>
      <c r="F8" s="15">
        <v>0</v>
      </c>
      <c r="G8" s="15">
        <v>0</v>
      </c>
      <c r="H8" s="15">
        <v>6</v>
      </c>
      <c r="I8" s="15">
        <v>9</v>
      </c>
      <c r="J8" s="15" t="s">
        <v>8</v>
      </c>
      <c r="K8" s="15">
        <v>0</v>
      </c>
      <c r="L8" s="15">
        <v>0</v>
      </c>
      <c r="M8" s="15">
        <v>8</v>
      </c>
      <c r="N8" s="13"/>
      <c r="O8" s="13"/>
      <c r="P8" s="13"/>
      <c r="Q8" s="13"/>
      <c r="R8" s="13"/>
      <c r="S8"/>
      <c r="T8" s="44"/>
      <c r="U8" s="44"/>
      <c r="V8" s="44"/>
      <c r="W8" s="44"/>
    </row>
    <row r="9" spans="1:23" s="47" customFormat="1" ht="11.25" customHeight="1">
      <c r="A9" s="11"/>
      <c r="B9" s="11" t="s">
        <v>10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2"/>
      <c r="T9" s="46"/>
      <c r="U9" s="46"/>
      <c r="V9" s="46"/>
      <c r="W9" s="46"/>
    </row>
    <row r="10" spans="1:23" s="45" customFormat="1" ht="12.75">
      <c r="A10"/>
      <c r="B10"/>
      <c r="C10"/>
      <c r="D10"/>
      <c r="E10"/>
      <c r="F10"/>
      <c r="G10" s="48"/>
      <c r="H10" s="48"/>
      <c r="I10" s="48"/>
      <c r="J10" s="48"/>
      <c r="K10" s="48"/>
      <c r="L10" s="48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</row>
    <row r="11" spans="1:23" s="45" customFormat="1" ht="12.75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</row>
    <row r="12" spans="1:23" s="45" customFormat="1" ht="12.7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</row>
    <row r="13" spans="1:23" s="45" customFormat="1" ht="12.75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</row>
    <row r="14" spans="1:23" s="45" customFormat="1" ht="12.75">
      <c r="A14" s="43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</row>
    <row r="15" spans="1:23" s="45" customFormat="1" ht="7.5" customHeight="1">
      <c r="A15" s="43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</row>
    <row r="16" spans="1:23" s="45" customFormat="1" ht="41.25" customHeight="1">
      <c r="A16" s="49" t="str">
        <f>IF(ISBLANK(Adatok!B2),"",Adatok!B2)</f>
        <v>Őrség Határok Nélkül Egyesület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1"/>
      <c r="W16" s="52" t="s">
        <v>35</v>
      </c>
    </row>
    <row r="17" spans="1:23" s="45" customFormat="1" ht="17.25">
      <c r="A17" s="43"/>
      <c r="B17" s="53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3"/>
    </row>
    <row r="18" spans="1:23" s="45" customFormat="1" ht="17.25">
      <c r="A18" s="43"/>
      <c r="B18" s="5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3"/>
    </row>
    <row r="19" spans="1:23" s="45" customFormat="1" ht="15">
      <c r="A19" s="54" t="str">
        <f>IF(ISBLANK(Adatok!B4),"",Adatok!B4)</f>
        <v>9941 Őriszentpéter, Város szer 55.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6">
        <f>IF(ISBLANK(Adatok!B6),"",CONCATENATE("Tel.: ",Adatok!B6))</f>
      </c>
      <c r="V19" s="51"/>
      <c r="W19" s="57" t="s">
        <v>36</v>
      </c>
    </row>
    <row r="20" spans="1:23" s="45" customFormat="1" ht="12.75">
      <c r="A20" s="43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</row>
    <row r="21" spans="1:23" s="45" customFormat="1" ht="12.75">
      <c r="A21" s="43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</row>
    <row r="22" spans="1:23" s="45" customFormat="1" ht="12.75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</row>
    <row r="23" spans="1:23" s="45" customFormat="1" ht="12.75">
      <c r="A23" s="43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</row>
    <row r="24" spans="1:23" s="45" customFormat="1" ht="12.75">
      <c r="A24" s="43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</row>
    <row r="25" spans="1:23" s="45" customFormat="1" ht="12.75">
      <c r="A25" s="43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</row>
    <row r="26" spans="1:23" s="59" customFormat="1" ht="23.25" customHeight="1">
      <c r="A26" s="58">
        <v>39813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</row>
    <row r="27" spans="1:23" s="45" customFormat="1" ht="12.75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</row>
    <row r="28" spans="1:23" s="45" customFormat="1" ht="30.75" customHeight="1">
      <c r="A28" s="60" t="s">
        <v>37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</row>
    <row r="29" spans="1:23" s="45" customFormat="1" ht="17.25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</row>
    <row r="30" spans="1:23" s="45" customFormat="1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</row>
    <row r="31" spans="1:23" s="45" customFormat="1" ht="12.75">
      <c r="A31" s="43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</row>
    <row r="32" spans="1:23" s="45" customFormat="1" ht="12.75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</row>
    <row r="33" spans="1:23" s="45" customFormat="1" ht="12.75">
      <c r="A33" s="43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</row>
    <row r="34" spans="1:23" s="45" customFormat="1" ht="22.5">
      <c r="A34" s="21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3"/>
      <c r="S34" s="62"/>
      <c r="T34" s="62"/>
      <c r="U34" s="62"/>
      <c r="V34" s="62"/>
      <c r="W34" s="62"/>
    </row>
    <row r="35" spans="1:23" s="45" customFormat="1" ht="12.75">
      <c r="A35" s="43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</row>
    <row r="36" spans="1:23" s="45" customFormat="1" ht="12.75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</row>
    <row r="37" spans="1:23" s="45" customFormat="1" ht="12.75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</row>
    <row r="38" spans="1:23" s="45" customFormat="1" ht="12.75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</row>
    <row r="39" spans="1:23" s="45" customFormat="1" ht="12.75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</row>
    <row r="40" spans="1:23" s="45" customFormat="1" ht="12.75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</row>
    <row r="41" spans="1:23" s="45" customFormat="1" ht="12.75">
      <c r="A41" s="43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</row>
    <row r="42" spans="1:23" s="45" customFormat="1" ht="13.5">
      <c r="A42" s="64" t="s">
        <v>38</v>
      </c>
      <c r="B42" s="65"/>
      <c r="C42" s="65"/>
      <c r="D42" s="65"/>
      <c r="E42" s="66" t="str">
        <f>IF(ISBLANK(Adatok!B15),"",CONCATENATE(Adatok!B9,", ",Adatok!B15))</f>
        <v>SZENTGOTTHÁRD, 2008.április 15.</v>
      </c>
      <c r="F42" s="67"/>
      <c r="G42" s="67"/>
      <c r="H42" s="67"/>
      <c r="I42" s="67"/>
      <c r="J42" s="67"/>
      <c r="K42" s="67"/>
      <c r="L42" s="67"/>
      <c r="M42" s="67"/>
      <c r="N42" s="67"/>
      <c r="O42" s="68"/>
      <c r="P42" s="68"/>
      <c r="Q42" s="68"/>
      <c r="R42" s="68"/>
      <c r="S42" s="68"/>
      <c r="T42" s="68"/>
      <c r="U42" s="68"/>
      <c r="V42" s="67"/>
      <c r="W42" s="69"/>
    </row>
    <row r="43" spans="1:23" s="45" customFormat="1" ht="13.5">
      <c r="A43" s="65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44"/>
      <c r="R43" s="44"/>
      <c r="S43" s="70" t="s">
        <v>39</v>
      </c>
      <c r="T43" s="44"/>
      <c r="U43" s="68"/>
      <c r="V43" s="70"/>
      <c r="W43" s="71"/>
    </row>
    <row r="44" spans="1:23" s="45" customFormat="1" ht="13.5">
      <c r="A44" s="65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70"/>
      <c r="W44" s="71"/>
    </row>
    <row r="45" spans="1:23" s="45" customFormat="1" ht="12.75">
      <c r="A45" s="43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</row>
    <row r="46" spans="1:23" s="45" customFormat="1" ht="12.75">
      <c r="A46" s="43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</row>
    <row r="47" spans="1:23" s="45" customFormat="1" ht="12.75">
      <c r="A47" s="43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</row>
    <row r="48" spans="1:23" s="45" customFormat="1" ht="12.75">
      <c r="A48" s="43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</row>
    <row r="49" spans="1:23" s="45" customFormat="1" ht="12.75">
      <c r="A49" s="43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</row>
    <row r="50" spans="1:23" s="45" customFormat="1" ht="12.75">
      <c r="A50" s="43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</row>
    <row r="51" spans="1:23" s="45" customFormat="1" ht="12.75">
      <c r="A51" s="43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</row>
    <row r="52" spans="1:23" s="45" customFormat="1" ht="12.75">
      <c r="A52" s="43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</row>
    <row r="53" spans="1:23" s="45" customFormat="1" ht="12.75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</row>
    <row r="54" spans="1:23" s="45" customFormat="1" ht="12.75">
      <c r="A54" s="43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</row>
    <row r="55" spans="1:23" s="45" customFormat="1" ht="13.5">
      <c r="A55" s="65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</row>
    <row r="56" s="45" customFormat="1" ht="12.75"/>
    <row r="57" s="45" customFormat="1" ht="12.75"/>
    <row r="58" s="45" customFormat="1" ht="12.75"/>
    <row r="59" spans="1:23" s="45" customFormat="1" ht="12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</row>
    <row r="60" spans="1:23" s="45" customFormat="1" ht="12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</row>
    <row r="61" spans="1:23" s="45" customFormat="1" ht="12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</row>
    <row r="62" spans="1:23" s="45" customFormat="1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</row>
    <row r="63" spans="1:23" s="45" customFormat="1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</row>
    <row r="64" spans="1:23" s="45" customFormat="1" ht="12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</row>
    <row r="65" spans="1:23" s="45" customFormat="1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</row>
    <row r="66" spans="1:23" s="45" customFormat="1" ht="12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</row>
    <row r="67" spans="1:23" s="45" customFormat="1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</row>
    <row r="68" spans="1:23" s="45" customFormat="1" ht="12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</row>
    <row r="69" spans="1:23" s="45" customFormat="1" ht="12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</row>
    <row r="70" spans="1:23" s="45" customFormat="1" ht="12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</row>
    <row r="71" spans="1:23" s="45" customFormat="1" ht="12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</row>
    <row r="72" spans="1:23" s="45" customFormat="1" ht="12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</row>
    <row r="73" spans="1:23" s="45" customFormat="1" ht="12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</row>
    <row r="74" spans="1:23" s="45" customFormat="1" ht="12.7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</row>
    <row r="75" spans="1:23" s="45" customFormat="1" ht="12.7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</row>
    <row r="76" spans="1:23" s="45" customFormat="1" ht="12.7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</row>
    <row r="77" spans="1:23" s="45" customFormat="1" ht="12.7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</row>
    <row r="78" spans="1:23" s="45" customFormat="1" ht="12.7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</row>
    <row r="79" spans="1:23" s="45" customFormat="1" ht="12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</row>
    <row r="80" spans="1:23" s="45" customFormat="1" ht="12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</row>
    <row r="81" spans="1:23" s="45" customFormat="1" ht="12.7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</row>
    <row r="82" spans="1:23" s="45" customFormat="1" ht="12.7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</row>
    <row r="83" spans="1:23" s="45" customFormat="1" ht="12.7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</row>
    <row r="84" spans="1:23" s="45" customFormat="1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</row>
    <row r="85" spans="1:23" s="45" customFormat="1" ht="12.7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</row>
    <row r="86" spans="1:23" s="45" customFormat="1" ht="12.7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</row>
    <row r="87" spans="1:23" s="45" customFormat="1" ht="12.7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</row>
    <row r="88" spans="1:23" s="45" customFormat="1" ht="12.7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</row>
    <row r="89" spans="1:23" s="45" customFormat="1" ht="12.7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</row>
    <row r="90" spans="1:23" s="45" customFormat="1" ht="12.7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</row>
    <row r="91" spans="1:23" s="45" customFormat="1" ht="12.7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</row>
    <row r="92" spans="1:23" s="45" customFormat="1" ht="12.7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</row>
    <row r="93" spans="1:23" s="45" customFormat="1" ht="12.7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</row>
    <row r="94" spans="1:23" s="45" customFormat="1" ht="12.7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</row>
    <row r="95" spans="1:23" s="45" customFormat="1" ht="12.7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</row>
    <row r="96" spans="1:23" s="45" customFormat="1" ht="12.7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</row>
    <row r="97" spans="1:23" s="45" customFormat="1" ht="12.7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</row>
    <row r="98" spans="1:23" s="45" customFormat="1" ht="12.75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</row>
    <row r="99" spans="1:23" s="45" customFormat="1" ht="12.75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</row>
    <row r="100" spans="1:23" s="45" customFormat="1" ht="12.75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</row>
    <row r="101" spans="1:23" s="45" customFormat="1" ht="12.75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</row>
    <row r="102" spans="1:23" s="45" customFormat="1" ht="12.75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</row>
    <row r="103" spans="1:23" s="45" customFormat="1" ht="12.75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</row>
    <row r="104" spans="1:23" s="45" customFormat="1" ht="12.75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</row>
    <row r="105" spans="1:23" s="45" customFormat="1" ht="12.75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</row>
    <row r="106" spans="1:23" s="45" customFormat="1" ht="12.75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</row>
    <row r="107" spans="1:23" s="45" customFormat="1" ht="12.75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</row>
    <row r="108" spans="1:23" s="45" customFormat="1" ht="12.75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</row>
    <row r="109" spans="1:23" s="45" customFormat="1" ht="12.75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</row>
    <row r="110" spans="1:23" s="45" customFormat="1" ht="12.75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</row>
    <row r="111" spans="1:23" s="45" customFormat="1" ht="12.75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</row>
    <row r="112" spans="1:23" s="45" customFormat="1" ht="12.75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</row>
    <row r="113" spans="1:23" s="45" customFormat="1" ht="12.75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</row>
    <row r="114" spans="1:23" s="45" customFormat="1" ht="12.75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</row>
    <row r="115" spans="1:23" s="45" customFormat="1" ht="12.75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</row>
    <row r="116" spans="1:23" s="45" customFormat="1" ht="12.75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</row>
    <row r="117" spans="1:23" s="45" customFormat="1" ht="12.75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</row>
    <row r="118" spans="1:23" s="45" customFormat="1" ht="12.75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</row>
    <row r="119" spans="1:23" s="45" customFormat="1" ht="12.75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</row>
    <row r="120" spans="1:23" s="45" customFormat="1" ht="12.75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</row>
    <row r="121" spans="1:23" s="45" customFormat="1" ht="12.75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</row>
    <row r="122" spans="1:23" s="45" customFormat="1" ht="12.75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</row>
    <row r="123" spans="1:23" s="45" customFormat="1" ht="12.75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</row>
    <row r="124" spans="1:23" s="45" customFormat="1" ht="12.75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</row>
    <row r="125" spans="1:23" s="45" customFormat="1" ht="12.75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</row>
    <row r="126" spans="1:23" s="45" customFormat="1" ht="12.75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</row>
    <row r="127" spans="1:23" s="45" customFormat="1" ht="12.75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</row>
    <row r="128" spans="1:23" s="45" customFormat="1" ht="12.75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</row>
    <row r="129" spans="1:23" s="45" customFormat="1" ht="12.75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</row>
    <row r="130" spans="1:23" s="45" customFormat="1" ht="12.75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</row>
    <row r="131" spans="1:23" s="45" customFormat="1" ht="12.75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</row>
    <row r="132" spans="1:23" s="45" customFormat="1" ht="12.75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</row>
    <row r="133" spans="1:23" s="45" customFormat="1" ht="12.75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</row>
    <row r="134" spans="1:23" s="45" customFormat="1" ht="12.75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</row>
    <row r="135" spans="1:23" s="45" customFormat="1" ht="12.75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</row>
    <row r="136" spans="1:23" s="45" customFormat="1" ht="12.75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</row>
    <row r="137" spans="1:23" s="45" customFormat="1" ht="12.75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</row>
    <row r="138" spans="1:23" s="45" customFormat="1" ht="12.75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</row>
    <row r="139" spans="1:23" s="45" customFormat="1" ht="12.75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</row>
    <row r="140" spans="1:23" s="45" customFormat="1" ht="12.75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</row>
    <row r="141" spans="1:23" s="45" customFormat="1" ht="12.75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</row>
    <row r="142" spans="1:23" s="45" customFormat="1" ht="12.75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</row>
    <row r="143" spans="1:23" s="45" customFormat="1" ht="12.75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</row>
    <row r="144" spans="1:23" s="45" customFormat="1" ht="12.75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</row>
    <row r="145" spans="1:23" s="45" customFormat="1" ht="12.75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</row>
    <row r="146" spans="1:23" s="45" customFormat="1" ht="12.75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</row>
    <row r="147" spans="1:23" s="45" customFormat="1" ht="12.75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</row>
    <row r="148" spans="1:23" s="45" customFormat="1" ht="12.75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</row>
    <row r="149" spans="1:23" s="45" customFormat="1" ht="12.75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</row>
    <row r="150" spans="1:23" s="45" customFormat="1" ht="12.75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</row>
    <row r="151" spans="1:23" s="45" customFormat="1" ht="12.75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</row>
    <row r="152" spans="1:23" s="45" customFormat="1" ht="12.75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</row>
    <row r="153" spans="1:23" s="45" customFormat="1" ht="12.75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</row>
    <row r="154" spans="1:23" s="45" customFormat="1" ht="12.75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</row>
    <row r="155" spans="1:23" s="45" customFormat="1" ht="12.75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</row>
    <row r="156" spans="1:23" s="45" customFormat="1" ht="12.75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</row>
    <row r="157" spans="1:23" s="45" customFormat="1" ht="12.75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</row>
    <row r="158" spans="1:23" s="45" customFormat="1" ht="12.75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</row>
    <row r="159" spans="1:23" s="45" customFormat="1" ht="12.75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</row>
    <row r="160" spans="1:23" s="45" customFormat="1" ht="12.75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</row>
    <row r="161" spans="1:23" s="45" customFormat="1" ht="12.75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</row>
    <row r="162" spans="1:23" s="45" customFormat="1" ht="12.75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</row>
    <row r="163" spans="1:23" s="45" customFormat="1" ht="12.75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</row>
    <row r="164" spans="1:23" s="45" customFormat="1" ht="12.75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</row>
    <row r="165" spans="1:23" s="45" customFormat="1" ht="12.75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</row>
    <row r="166" spans="1:23" s="45" customFormat="1" ht="12.75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</row>
    <row r="167" spans="1:23" s="45" customFormat="1" ht="12.75">
      <c r="A167" s="42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</row>
    <row r="168" spans="1:23" s="45" customFormat="1" ht="12.75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</row>
    <row r="169" spans="1:23" s="45" customFormat="1" ht="12.75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</row>
    <row r="170" spans="1:23" s="45" customFormat="1" ht="12.75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</row>
    <row r="171" spans="1:23" s="45" customFormat="1" ht="12.75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</row>
  </sheetData>
  <mergeCells count="3">
    <mergeCell ref="A26:W26"/>
    <mergeCell ref="A28:W28"/>
    <mergeCell ref="A29:W29"/>
  </mergeCells>
  <printOptions/>
  <pageMargins left="0.7875" right="0.7875" top="0.7875" bottom="0.7875" header="0.5118055555555556" footer="0.5118055555555556"/>
  <pageSetup firstPageNumber="1" useFirstPageNumber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42"/>
  <sheetViews>
    <sheetView tabSelected="1" defaultGridColor="0" colorId="22" workbookViewId="0" topLeftCell="A1">
      <selection activeCell="Q85" sqref="Q85"/>
    </sheetView>
  </sheetViews>
  <sheetFormatPr defaultColWidth="11.421875" defaultRowHeight="12.75"/>
  <cols>
    <col min="1" max="1" width="4.140625" style="0" customWidth="1"/>
    <col min="2" max="7" width="2.57421875" style="0" customWidth="1"/>
    <col min="8" max="8" width="3.421875" style="0" customWidth="1"/>
    <col min="9" max="9" width="3.57421875" style="0" customWidth="1"/>
    <col min="10" max="10" width="3.421875" style="0" customWidth="1"/>
    <col min="11" max="11" width="2.57421875" style="0" customWidth="1"/>
    <col min="12" max="12" width="3.7109375" style="0" customWidth="1"/>
    <col min="13" max="18" width="2.57421875" style="0" customWidth="1"/>
    <col min="19" max="19" width="2.140625" style="0" customWidth="1"/>
    <col min="20" max="20" width="1.8515625" style="0" customWidth="1"/>
    <col min="21" max="21" width="9.28125" style="0" customWidth="1"/>
    <col min="22" max="22" width="10.00390625" style="0" customWidth="1"/>
    <col min="23" max="23" width="9.57421875" style="0" customWidth="1"/>
    <col min="24" max="26" width="0" style="0" hidden="1" customWidth="1"/>
    <col min="27" max="16384" width="11.28125" style="0" customWidth="1"/>
  </cols>
  <sheetData>
    <row r="1" spans="1:23" s="45" customFormat="1" ht="10.5" customHeight="1">
      <c r="A1" s="72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W1" s="74"/>
    </row>
    <row r="2" spans="1:23" s="45" customFormat="1" ht="13.5" customHeight="1">
      <c r="A2" s="72"/>
      <c r="B2" s="68"/>
      <c r="C2" s="7">
        <v>1</v>
      </c>
      <c r="D2" s="7">
        <v>8</v>
      </c>
      <c r="E2" s="7">
        <v>8</v>
      </c>
      <c r="F2" s="7">
        <v>9</v>
      </c>
      <c r="G2" s="7">
        <v>8</v>
      </c>
      <c r="H2" s="7">
        <v>9</v>
      </c>
      <c r="I2" s="7">
        <v>4</v>
      </c>
      <c r="J2" s="7">
        <v>5</v>
      </c>
      <c r="K2" s="7">
        <v>9</v>
      </c>
      <c r="L2" s="7">
        <v>4</v>
      </c>
      <c r="M2" s="7">
        <v>9</v>
      </c>
      <c r="N2" s="7">
        <v>9</v>
      </c>
      <c r="O2" s="7">
        <v>5</v>
      </c>
      <c r="P2" s="7">
        <v>2</v>
      </c>
      <c r="Q2" s="7">
        <v>9</v>
      </c>
      <c r="R2" s="7">
        <v>1</v>
      </c>
      <c r="S2" s="7">
        <v>8</v>
      </c>
      <c r="T2"/>
      <c r="U2"/>
      <c r="W2" s="74"/>
    </row>
    <row r="3" spans="1:23" s="45" customFormat="1" ht="10.5" customHeight="1">
      <c r="A3" s="72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/>
      <c r="P3"/>
      <c r="Q3"/>
      <c r="R3"/>
      <c r="S3"/>
      <c r="T3"/>
      <c r="U3"/>
      <c r="W3" s="74"/>
    </row>
    <row r="4" spans="1:23" s="45" customFormat="1" ht="13.5" customHeight="1">
      <c r="A4" s="72"/>
      <c r="B4" s="68"/>
      <c r="C4" s="4"/>
      <c r="D4" s="13" t="s">
        <v>2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/>
      <c r="R4"/>
      <c r="S4"/>
      <c r="T4"/>
      <c r="U4"/>
      <c r="W4" s="74"/>
    </row>
    <row r="5" spans="1:23" s="45" customFormat="1" ht="10.5" customHeight="1">
      <c r="A5" s="72"/>
      <c r="B5" s="68"/>
      <c r="C5" s="4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/>
      <c r="R5"/>
      <c r="S5"/>
      <c r="T5"/>
      <c r="U5"/>
      <c r="W5" s="74"/>
    </row>
    <row r="6" spans="1:23" s="45" customFormat="1" ht="16.5" customHeight="1">
      <c r="A6" s="72"/>
      <c r="B6" s="68"/>
      <c r="C6" s="4"/>
      <c r="D6" s="15" t="s">
        <v>5</v>
      </c>
      <c r="E6" s="15" t="s">
        <v>6</v>
      </c>
      <c r="F6" s="15" t="s">
        <v>7</v>
      </c>
      <c r="G6" s="15">
        <v>6</v>
      </c>
      <c r="H6" s="15">
        <v>0</v>
      </c>
      <c r="I6" s="15">
        <v>0</v>
      </c>
      <c r="J6" s="15">
        <v>8</v>
      </c>
      <c r="K6" s="15">
        <v>1</v>
      </c>
      <c r="L6" s="15" t="s">
        <v>8</v>
      </c>
      <c r="M6" s="15">
        <v>0</v>
      </c>
      <c r="N6" s="15">
        <v>0</v>
      </c>
      <c r="O6" s="15">
        <v>6</v>
      </c>
      <c r="P6" s="13"/>
      <c r="Q6"/>
      <c r="R6"/>
      <c r="S6"/>
      <c r="T6"/>
      <c r="U6" s="12"/>
      <c r="W6" s="74"/>
    </row>
    <row r="7" spans="1:23" s="45" customFormat="1" ht="16.5" customHeight="1">
      <c r="A7" s="76"/>
      <c r="B7" s="70"/>
      <c r="C7" s="13"/>
      <c r="D7" s="13" t="s">
        <v>10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/>
      <c r="R7"/>
      <c r="S7"/>
      <c r="T7"/>
      <c r="U7"/>
      <c r="W7" s="74"/>
    </row>
    <row r="8" spans="1:23" s="45" customFormat="1" ht="12" customHeight="1">
      <c r="A8" s="72"/>
      <c r="H8" s="48"/>
      <c r="I8" s="48"/>
      <c r="J8" s="48"/>
      <c r="K8" s="48"/>
      <c r="L8" s="48"/>
      <c r="M8" s="48"/>
      <c r="N8" s="44"/>
      <c r="O8" s="44"/>
      <c r="P8" s="44"/>
      <c r="S8" s="77"/>
      <c r="W8" s="74"/>
    </row>
    <row r="9" spans="1:23" s="45" customFormat="1" ht="21.75" customHeight="1">
      <c r="A9" s="72"/>
      <c r="B9" s="72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7"/>
      <c r="W9" s="74"/>
    </row>
    <row r="10" spans="1:23" s="45" customFormat="1" ht="17.25" customHeight="1">
      <c r="A10" s="72"/>
      <c r="B10" s="72"/>
      <c r="C10" s="73"/>
      <c r="D10" s="73"/>
      <c r="E10" s="73"/>
      <c r="F10" s="73"/>
      <c r="G10" s="73"/>
      <c r="H10" s="73"/>
      <c r="I10" s="78" t="str">
        <f>IF(ISBLANK(Adatok!B2),"",Adatok!B2)</f>
        <v>Őrség Határok Nélkül Egyesület</v>
      </c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W10" s="74"/>
    </row>
    <row r="11" spans="1:26" s="45" customFormat="1" ht="18.75" customHeight="1">
      <c r="A11" s="43"/>
      <c r="B11" s="43"/>
      <c r="C11" s="44"/>
      <c r="D11" s="44"/>
      <c r="E11" s="44"/>
      <c r="F11" s="44"/>
      <c r="G11" s="44"/>
      <c r="H11" s="44"/>
      <c r="I11" s="79" t="s">
        <v>40</v>
      </c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80"/>
      <c r="V11" s="80"/>
      <c r="W11" s="81"/>
      <c r="X11" s="80"/>
      <c r="Y11" s="80"/>
      <c r="Z11" s="80"/>
    </row>
    <row r="12" spans="1:26" s="45" customFormat="1" ht="15" customHeight="1">
      <c r="A12" s="43"/>
      <c r="B12" s="44"/>
      <c r="C12" s="82"/>
      <c r="D12" s="82"/>
      <c r="E12" s="82"/>
      <c r="F12" s="82"/>
      <c r="G12" s="82"/>
      <c r="H12" s="82"/>
      <c r="I12" s="83" t="s">
        <v>41</v>
      </c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W12" s="74"/>
      <c r="X12" s="39"/>
      <c r="Y12" s="39"/>
      <c r="Z12" s="39"/>
    </row>
    <row r="13" spans="1:26" s="45" customFormat="1" ht="16.5" customHeight="1">
      <c r="A13" s="43"/>
      <c r="B13" s="44"/>
      <c r="C13" s="82"/>
      <c r="D13" s="82"/>
      <c r="E13" s="82"/>
      <c r="F13" s="82"/>
      <c r="G13" s="82"/>
      <c r="H13" s="82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W13" s="74"/>
      <c r="X13" s="44"/>
      <c r="Y13" s="44"/>
      <c r="Z13" s="44"/>
    </row>
    <row r="14" spans="1:26" s="45" customFormat="1" ht="7.5" customHeight="1">
      <c r="A14" s="43"/>
      <c r="B14" s="43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W14" s="74"/>
      <c r="X14" s="44"/>
      <c r="Y14" s="44"/>
      <c r="Z14" s="44"/>
    </row>
    <row r="15" spans="1:26" s="45" customFormat="1" ht="14.25" customHeight="1">
      <c r="A15" s="43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85"/>
      <c r="X15" s="44"/>
      <c r="Y15" s="44"/>
      <c r="Z15" s="44"/>
    </row>
    <row r="16" spans="1:26" s="45" customFormat="1" ht="13.5">
      <c r="A16" s="86" t="s">
        <v>42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85"/>
      <c r="X16" s="44"/>
      <c r="Y16" s="44"/>
      <c r="Z16" s="44"/>
    </row>
    <row r="17" spans="1:26" s="45" customFormat="1" ht="12.75" customHeight="1">
      <c r="A17" s="43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85"/>
      <c r="X17" s="44"/>
      <c r="Y17" s="44"/>
      <c r="Z17" s="44"/>
    </row>
    <row r="18" spans="1:26" s="45" customFormat="1" ht="12.75">
      <c r="A18" s="43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3" t="s">
        <v>43</v>
      </c>
      <c r="W18" s="43"/>
      <c r="X18" s="44"/>
      <c r="Y18" s="44"/>
      <c r="Z18" s="44"/>
    </row>
    <row r="19" spans="1:26" s="45" customFormat="1" ht="25.5" customHeight="1">
      <c r="A19" s="88"/>
      <c r="B19" s="89" t="s">
        <v>44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90" t="s">
        <v>45</v>
      </c>
      <c r="V19" s="91" t="s">
        <v>46</v>
      </c>
      <c r="W19" s="92" t="s">
        <v>47</v>
      </c>
      <c r="X19" s="44"/>
      <c r="Y19" s="44"/>
      <c r="Z19" s="44"/>
    </row>
    <row r="20" spans="1:26" s="45" customFormat="1" ht="18" customHeight="1">
      <c r="A20" s="93" t="s">
        <v>48</v>
      </c>
      <c r="B20" s="94" t="s">
        <v>49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6">
        <v>0</v>
      </c>
      <c r="V20" s="97">
        <f>IF(Y21+Y29+Y37=0,"",Y21+Y29+Y37)</f>
      </c>
      <c r="W20" s="98">
        <f>IF(Z21+Z29+Z37=0,"",Z21+Z29+Z37)</f>
        <v>1145</v>
      </c>
      <c r="X20" s="99">
        <f>IF(U20="",0,U20)</f>
        <v>0</v>
      </c>
      <c r="Y20" s="99">
        <f>IF(V20="",0,V20)</f>
        <v>0</v>
      </c>
      <c r="Z20" s="99">
        <f>IF(W20="",0,W20)</f>
        <v>1145</v>
      </c>
    </row>
    <row r="21" spans="1:26" s="45" customFormat="1" ht="18" customHeight="1">
      <c r="A21" s="100" t="s">
        <v>50</v>
      </c>
      <c r="B21" s="101" t="s">
        <v>51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3"/>
      <c r="V21" s="104">
        <f>IF(SUM(V22:V28)=0,"",SUM(V22:V28))</f>
      </c>
      <c r="W21" s="105">
        <v>161</v>
      </c>
      <c r="X21" s="99">
        <f>IF(U21="",0,U21)</f>
        <v>0</v>
      </c>
      <c r="Y21" s="99">
        <f>IF(V21="",0,V21)</f>
        <v>0</v>
      </c>
      <c r="Z21" s="99">
        <f>IF(W21="",0,W21)</f>
        <v>161</v>
      </c>
    </row>
    <row r="22" spans="1:26" s="45" customFormat="1" ht="12.75" customHeight="1" hidden="1">
      <c r="A22" s="100" t="s">
        <v>52</v>
      </c>
      <c r="B22" s="101" t="s">
        <v>53</v>
      </c>
      <c r="C22" s="101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3"/>
      <c r="V22" s="104"/>
      <c r="W22" s="105"/>
      <c r="X22" s="99">
        <f>IF(U22="",0,U22)</f>
        <v>0</v>
      </c>
      <c r="Y22" s="99">
        <f>IF(V22="",0,V22)</f>
        <v>0</v>
      </c>
      <c r="Z22" s="99">
        <f>IF(W22="",0,W22)</f>
        <v>0</v>
      </c>
    </row>
    <row r="23" spans="1:26" s="45" customFormat="1" ht="12.75" customHeight="1" hidden="1">
      <c r="A23" s="100" t="s">
        <v>54</v>
      </c>
      <c r="B23" s="101" t="s">
        <v>55</v>
      </c>
      <c r="C23" s="101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3"/>
      <c r="V23" s="104"/>
      <c r="W23" s="105"/>
      <c r="X23" s="99">
        <f>IF(U23="",0,U23)</f>
        <v>0</v>
      </c>
      <c r="Y23" s="99">
        <f>IF(V23="",0,V23)</f>
        <v>0</v>
      </c>
      <c r="Z23" s="99">
        <f>IF(W23="",0,W23)</f>
        <v>0</v>
      </c>
    </row>
    <row r="24" spans="1:26" s="45" customFormat="1" ht="12.75" customHeight="1" hidden="1">
      <c r="A24" s="100" t="s">
        <v>56</v>
      </c>
      <c r="B24" s="101" t="s">
        <v>57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3"/>
      <c r="V24" s="104"/>
      <c r="W24" s="105"/>
      <c r="X24" s="99">
        <f>IF(U24="",0,U24)</f>
        <v>0</v>
      </c>
      <c r="Y24" s="99">
        <f>IF(V24="",0,V24)</f>
        <v>0</v>
      </c>
      <c r="Z24" s="99">
        <f>IF(W24="",0,W24)</f>
        <v>0</v>
      </c>
    </row>
    <row r="25" spans="1:26" s="45" customFormat="1" ht="12.75" customHeight="1" hidden="1">
      <c r="A25" s="100" t="s">
        <v>58</v>
      </c>
      <c r="B25" s="101" t="s">
        <v>59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3"/>
      <c r="V25" s="104"/>
      <c r="W25" s="105"/>
      <c r="X25" s="99">
        <f>IF(U25="",0,U25)</f>
        <v>0</v>
      </c>
      <c r="Y25" s="99">
        <f>IF(V25="",0,V25)</f>
        <v>0</v>
      </c>
      <c r="Z25" s="99">
        <f>IF(W25="",0,W25)</f>
        <v>0</v>
      </c>
    </row>
    <row r="26" spans="1:26" s="45" customFormat="1" ht="12.75" customHeight="1" hidden="1">
      <c r="A26" s="100" t="s">
        <v>60</v>
      </c>
      <c r="B26" s="101" t="s">
        <v>61</v>
      </c>
      <c r="C26" s="101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3"/>
      <c r="V26" s="104"/>
      <c r="W26" s="105"/>
      <c r="X26" s="99">
        <f>IF(U26="",0,U26)</f>
        <v>0</v>
      </c>
      <c r="Y26" s="99">
        <f>IF(V26="",0,V26)</f>
        <v>0</v>
      </c>
      <c r="Z26" s="99">
        <f>IF(W26="",0,W26)</f>
        <v>0</v>
      </c>
    </row>
    <row r="27" spans="1:26" s="45" customFormat="1" ht="12.75" customHeight="1" hidden="1">
      <c r="A27" s="100" t="s">
        <v>62</v>
      </c>
      <c r="B27" s="101" t="s">
        <v>63</v>
      </c>
      <c r="C27" s="101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3"/>
      <c r="V27" s="104"/>
      <c r="W27" s="105"/>
      <c r="X27" s="99">
        <f>IF(U27="",0,U27)</f>
        <v>0</v>
      </c>
      <c r="Y27" s="99">
        <f>IF(V27="",0,V27)</f>
        <v>0</v>
      </c>
      <c r="Z27" s="99">
        <f>IF(W27="",0,W27)</f>
        <v>0</v>
      </c>
    </row>
    <row r="28" spans="1:26" s="45" customFormat="1" ht="12.75" customHeight="1" hidden="1">
      <c r="A28" s="107" t="s">
        <v>64</v>
      </c>
      <c r="B28" s="101" t="s">
        <v>65</v>
      </c>
      <c r="C28" s="101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3"/>
      <c r="V28" s="104"/>
      <c r="W28" s="105"/>
      <c r="X28" s="99">
        <f>IF(U28="",0,U28)</f>
        <v>0</v>
      </c>
      <c r="Y28" s="99">
        <f>IF(V28="",0,V28)</f>
        <v>0</v>
      </c>
      <c r="Z28" s="99">
        <f>IF(W28="",0,W28)</f>
        <v>0</v>
      </c>
    </row>
    <row r="29" spans="1:26" s="45" customFormat="1" ht="18" customHeight="1">
      <c r="A29" s="107" t="s">
        <v>66</v>
      </c>
      <c r="B29" s="101" t="s">
        <v>67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3"/>
      <c r="V29" s="104">
        <f>IF(SUM(V30:V36)=0,"",SUM(V30:V36))</f>
      </c>
      <c r="W29" s="105">
        <v>984</v>
      </c>
      <c r="X29" s="99">
        <f>IF(U29="",0,U29)</f>
        <v>0</v>
      </c>
      <c r="Y29" s="99">
        <f>IF(V29="",0,V29)</f>
        <v>0</v>
      </c>
      <c r="Z29" s="99">
        <f>IF(W29="",0,W29)</f>
        <v>984</v>
      </c>
    </row>
    <row r="30" spans="1:26" s="45" customFormat="1" ht="12.75" customHeight="1" hidden="1">
      <c r="A30" s="107" t="s">
        <v>68</v>
      </c>
      <c r="B30" s="101" t="s">
        <v>69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3"/>
      <c r="V30" s="104"/>
      <c r="W30" s="105"/>
      <c r="X30" s="99">
        <f>IF(U30="",0,U30)</f>
        <v>0</v>
      </c>
      <c r="Y30" s="99">
        <f>IF(V30="",0,V30)</f>
        <v>0</v>
      </c>
      <c r="Z30" s="99">
        <f>IF(W30="",0,W30)</f>
        <v>0</v>
      </c>
    </row>
    <row r="31" spans="1:26" s="45" customFormat="1" ht="12.75" customHeight="1" hidden="1">
      <c r="A31" s="107" t="s">
        <v>70</v>
      </c>
      <c r="B31" s="108" t="s">
        <v>71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3"/>
      <c r="V31" s="104"/>
      <c r="W31" s="105"/>
      <c r="X31" s="99">
        <f>IF(U31="",0,U31)</f>
        <v>0</v>
      </c>
      <c r="Y31" s="99">
        <f>IF(V31="",0,V31)</f>
        <v>0</v>
      </c>
      <c r="Z31" s="99">
        <f>IF(W31="",0,W31)</f>
        <v>0</v>
      </c>
    </row>
    <row r="32" spans="1:26" s="45" customFormat="1" ht="12.75" customHeight="1" hidden="1">
      <c r="A32" s="107" t="s">
        <v>72</v>
      </c>
      <c r="B32" s="108" t="s">
        <v>73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3"/>
      <c r="V32" s="104"/>
      <c r="W32" s="105"/>
      <c r="X32" s="99">
        <f>IF(U32="",0,U32)</f>
        <v>0</v>
      </c>
      <c r="Y32" s="99">
        <f>IF(V32="",0,V32)</f>
        <v>0</v>
      </c>
      <c r="Z32" s="99">
        <f>IF(W32="",0,W32)</f>
        <v>0</v>
      </c>
    </row>
    <row r="33" spans="1:26" s="45" customFormat="1" ht="12.75" customHeight="1" hidden="1">
      <c r="A33" s="107" t="s">
        <v>74</v>
      </c>
      <c r="B33" s="101" t="s">
        <v>75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3"/>
      <c r="V33" s="104"/>
      <c r="W33" s="105"/>
      <c r="X33" s="99">
        <f>IF(U33="",0,U33)</f>
        <v>0</v>
      </c>
      <c r="Y33" s="99">
        <f>IF(V33="",0,V33)</f>
        <v>0</v>
      </c>
      <c r="Z33" s="99">
        <f>IF(W33="",0,W33)</f>
        <v>0</v>
      </c>
    </row>
    <row r="34" spans="1:26" s="45" customFormat="1" ht="12.75" customHeight="1" hidden="1">
      <c r="A34" s="107" t="s">
        <v>76</v>
      </c>
      <c r="B34" s="101" t="s">
        <v>77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3"/>
      <c r="V34" s="104"/>
      <c r="W34" s="105"/>
      <c r="X34" s="99">
        <f>IF(U34="",0,U34)</f>
        <v>0</v>
      </c>
      <c r="Y34" s="99">
        <f>IF(V34="",0,V34)</f>
        <v>0</v>
      </c>
      <c r="Z34" s="99">
        <f>IF(W34="",0,W34)</f>
        <v>0</v>
      </c>
    </row>
    <row r="35" spans="1:26" s="45" customFormat="1" ht="12.75" customHeight="1" hidden="1">
      <c r="A35" s="107" t="s">
        <v>78</v>
      </c>
      <c r="B35" s="101" t="s">
        <v>79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3"/>
      <c r="V35" s="104"/>
      <c r="W35" s="105"/>
      <c r="X35" s="99">
        <f>IF(U35="",0,U35)</f>
        <v>0</v>
      </c>
      <c r="Y35" s="99">
        <f>IF(V35="",0,V35)</f>
        <v>0</v>
      </c>
      <c r="Z35" s="99">
        <f>IF(W35="",0,W35)</f>
        <v>0</v>
      </c>
    </row>
    <row r="36" spans="1:26" s="45" customFormat="1" ht="12.75" customHeight="1" hidden="1">
      <c r="A36" s="107" t="s">
        <v>80</v>
      </c>
      <c r="B36" s="101" t="s">
        <v>81</v>
      </c>
      <c r="C36" s="101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3"/>
      <c r="V36" s="104"/>
      <c r="W36" s="105"/>
      <c r="X36" s="99">
        <f>IF(U36="",0,U36)</f>
        <v>0</v>
      </c>
      <c r="Y36" s="99">
        <f>IF(V36="",0,V36)</f>
        <v>0</v>
      </c>
      <c r="Z36" s="99">
        <f>IF(W36="",0,W36)</f>
        <v>0</v>
      </c>
    </row>
    <row r="37" spans="1:26" s="45" customFormat="1" ht="18" customHeight="1">
      <c r="A37" s="107" t="s">
        <v>82</v>
      </c>
      <c r="B37" s="101" t="s">
        <v>83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3">
        <f>IF(SUM(U38:U44)=0,"",SUM(U38:U44))</f>
      </c>
      <c r="V37" s="104">
        <f>IF(SUM(V38:V44)=0,"",SUM(V38:V44))</f>
      </c>
      <c r="W37" s="105">
        <f>IF(SUM(W38:W44)=0,"",SUM(W38:W44))</f>
      </c>
      <c r="X37" s="99">
        <f>IF(U37="",0,U37)</f>
        <v>0</v>
      </c>
      <c r="Y37" s="99">
        <f>IF(V37="",0,V37)</f>
        <v>0</v>
      </c>
      <c r="Z37" s="99">
        <f>IF(W37="",0,W37)</f>
        <v>0</v>
      </c>
    </row>
    <row r="38" spans="1:26" s="45" customFormat="1" ht="12.75" customHeight="1" hidden="1">
      <c r="A38" s="107" t="s">
        <v>84</v>
      </c>
      <c r="B38" s="101" t="s">
        <v>85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3"/>
      <c r="V38" s="104"/>
      <c r="W38" s="105"/>
      <c r="X38" s="99">
        <f>IF(U38="",0,U38)</f>
        <v>0</v>
      </c>
      <c r="Y38" s="99">
        <f>IF(V38="",0,V38)</f>
        <v>0</v>
      </c>
      <c r="Z38" s="99">
        <f>IF(W38="",0,W38)</f>
        <v>0</v>
      </c>
    </row>
    <row r="39" spans="1:26" s="45" customFormat="1" ht="12.75" customHeight="1" hidden="1">
      <c r="A39" s="107" t="s">
        <v>86</v>
      </c>
      <c r="B39" s="101" t="s">
        <v>87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3"/>
      <c r="V39" s="104"/>
      <c r="W39" s="105"/>
      <c r="X39" s="99">
        <f>IF(U39="",0,U39)</f>
        <v>0</v>
      </c>
      <c r="Y39" s="99">
        <f>IF(V39="",0,V39)</f>
        <v>0</v>
      </c>
      <c r="Z39" s="99">
        <f>IF(W39="",0,W39)</f>
        <v>0</v>
      </c>
    </row>
    <row r="40" spans="1:26" s="45" customFormat="1" ht="12.75" customHeight="1" hidden="1">
      <c r="A40" s="107" t="s">
        <v>88</v>
      </c>
      <c r="B40" s="101" t="s">
        <v>89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3"/>
      <c r="V40" s="104"/>
      <c r="W40" s="105"/>
      <c r="X40" s="99">
        <f>IF(U40="",0,U40)</f>
        <v>0</v>
      </c>
      <c r="Y40" s="99">
        <f>IF(V40="",0,V40)</f>
        <v>0</v>
      </c>
      <c r="Z40" s="99">
        <f>IF(W40="",0,W40)</f>
        <v>0</v>
      </c>
    </row>
    <row r="41" spans="1:26" s="45" customFormat="1" ht="12.75" customHeight="1" hidden="1">
      <c r="A41" s="107" t="s">
        <v>90</v>
      </c>
      <c r="B41" s="109" t="s">
        <v>91</v>
      </c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3"/>
      <c r="V41" s="104"/>
      <c r="W41" s="105"/>
      <c r="X41" s="99">
        <f>IF(U41="",0,U41)</f>
        <v>0</v>
      </c>
      <c r="Y41" s="99">
        <f>IF(V41="",0,V41)</f>
        <v>0</v>
      </c>
      <c r="Z41" s="99">
        <f>IF(W41="",0,W41)</f>
        <v>0</v>
      </c>
    </row>
    <row r="42" spans="1:26" s="45" customFormat="1" ht="12.75" customHeight="1" hidden="1">
      <c r="A42" s="107" t="s">
        <v>92</v>
      </c>
      <c r="B42" s="101" t="s">
        <v>93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3"/>
      <c r="V42" s="104"/>
      <c r="W42" s="105"/>
      <c r="X42" s="99">
        <f>IF(U42="",0,U42)</f>
        <v>0</v>
      </c>
      <c r="Y42" s="99">
        <f>IF(V42="",0,V42)</f>
        <v>0</v>
      </c>
      <c r="Z42" s="99">
        <f>IF(W42="",0,W42)</f>
        <v>0</v>
      </c>
    </row>
    <row r="43" spans="1:26" s="45" customFormat="1" ht="12.75" customHeight="1" hidden="1">
      <c r="A43" s="107" t="s">
        <v>94</v>
      </c>
      <c r="B43" s="101" t="s">
        <v>95</v>
      </c>
      <c r="C43" s="101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3"/>
      <c r="V43" s="104"/>
      <c r="W43" s="105"/>
      <c r="X43" s="99">
        <f>IF(U43="",0,U43)</f>
        <v>0</v>
      </c>
      <c r="Y43" s="99">
        <f>IF(V43="",0,V43)</f>
        <v>0</v>
      </c>
      <c r="Z43" s="99">
        <f>IF(W43="",0,W43)</f>
        <v>0</v>
      </c>
    </row>
    <row r="44" spans="1:26" s="45" customFormat="1" ht="12.75" customHeight="1" hidden="1">
      <c r="A44" s="107" t="s">
        <v>96</v>
      </c>
      <c r="B44" s="101" t="s">
        <v>97</v>
      </c>
      <c r="C44" s="44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3"/>
      <c r="V44" s="104"/>
      <c r="W44" s="105"/>
      <c r="X44" s="99">
        <f>IF(U44="",0,U44)</f>
        <v>0</v>
      </c>
      <c r="Y44" s="99">
        <f>IF(V44="",0,V44)</f>
        <v>0</v>
      </c>
      <c r="Z44" s="99">
        <f>IF(W44="",0,W44)</f>
        <v>0</v>
      </c>
    </row>
    <row r="45" spans="1:26" s="45" customFormat="1" ht="18" customHeight="1">
      <c r="A45" s="107" t="s">
        <v>98</v>
      </c>
      <c r="B45" s="110" t="s">
        <v>99</v>
      </c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2">
        <f>IF(X46+X53+X59+X64=0,"",X46+X53+X59+X64)</f>
      </c>
      <c r="V45" s="113">
        <f>IF(Y46+Y53+Y59+Y64=0,"",Y46+Y53+Y59+Y64)</f>
      </c>
      <c r="W45" s="114">
        <f>IF(Z46+Z53+Z59+Z64=0,"",Z46+Z53+Z59+Z64)</f>
        <v>1</v>
      </c>
      <c r="X45" s="99">
        <f>IF(U45="",0,U45)</f>
        <v>0</v>
      </c>
      <c r="Y45" s="99">
        <f>IF(V45="",0,V45)</f>
        <v>0</v>
      </c>
      <c r="Z45" s="99">
        <f>IF(W45="",0,W45)</f>
        <v>1</v>
      </c>
    </row>
    <row r="46" spans="1:26" s="45" customFormat="1" ht="18" customHeight="1">
      <c r="A46" s="107" t="s">
        <v>100</v>
      </c>
      <c r="B46" s="101" t="s">
        <v>101</v>
      </c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3"/>
      <c r="V46" s="104">
        <f>IF(SUM(V47:V52)=0,"",SUM(V47:V52))</f>
      </c>
      <c r="W46" s="105">
        <v>0</v>
      </c>
      <c r="X46" s="99">
        <f>IF(U46="",0,U46)</f>
        <v>0</v>
      </c>
      <c r="Y46" s="99">
        <f>IF(V46="",0,V46)</f>
        <v>0</v>
      </c>
      <c r="Z46" s="99">
        <f>IF(W46="",0,W46)</f>
        <v>0</v>
      </c>
    </row>
    <row r="47" spans="1:26" s="45" customFormat="1" ht="12.75" customHeight="1" hidden="1">
      <c r="A47" s="107" t="s">
        <v>102</v>
      </c>
      <c r="B47" s="101" t="s">
        <v>103</v>
      </c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3"/>
      <c r="V47" s="104"/>
      <c r="W47" s="105"/>
      <c r="X47" s="99">
        <f>IF(U47="",0,U47)</f>
        <v>0</v>
      </c>
      <c r="Y47" s="99">
        <f>IF(V47="",0,V47)</f>
        <v>0</v>
      </c>
      <c r="Z47" s="99">
        <f>IF(W47="",0,W47)</f>
        <v>0</v>
      </c>
    </row>
    <row r="48" spans="1:26" s="45" customFormat="1" ht="12.75" customHeight="1" hidden="1">
      <c r="A48" s="107" t="s">
        <v>104</v>
      </c>
      <c r="B48" s="101" t="s">
        <v>105</v>
      </c>
      <c r="C48" s="101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3"/>
      <c r="V48" s="104"/>
      <c r="W48" s="105"/>
      <c r="X48" s="99">
        <f>IF(U48="",0,U48)</f>
        <v>0</v>
      </c>
      <c r="Y48" s="99">
        <f>IF(V48="",0,V48)</f>
        <v>0</v>
      </c>
      <c r="Z48" s="99">
        <f>IF(W48="",0,W48)</f>
        <v>0</v>
      </c>
    </row>
    <row r="49" spans="1:26" s="45" customFormat="1" ht="12.75" customHeight="1" hidden="1">
      <c r="A49" s="107" t="s">
        <v>106</v>
      </c>
      <c r="B49" s="101" t="s">
        <v>107</v>
      </c>
      <c r="C49" s="101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3"/>
      <c r="V49" s="104"/>
      <c r="W49" s="105"/>
      <c r="X49" s="99">
        <f>IF(U49="",0,U49)</f>
        <v>0</v>
      </c>
      <c r="Y49" s="99">
        <f>IF(V49="",0,V49)</f>
        <v>0</v>
      </c>
      <c r="Z49" s="99">
        <f>IF(W49="",0,W49)</f>
        <v>0</v>
      </c>
    </row>
    <row r="50" spans="1:26" s="45" customFormat="1" ht="12.75" customHeight="1" hidden="1">
      <c r="A50" s="107" t="s">
        <v>108</v>
      </c>
      <c r="B50" s="101" t="s">
        <v>109</v>
      </c>
      <c r="C50" s="101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3"/>
      <c r="V50" s="104"/>
      <c r="W50" s="105"/>
      <c r="X50" s="99">
        <f>IF(U50="",0,U50)</f>
        <v>0</v>
      </c>
      <c r="Y50" s="99">
        <f>IF(V50="",0,V50)</f>
        <v>0</v>
      </c>
      <c r="Z50" s="99">
        <f>IF(W50="",0,W50)</f>
        <v>0</v>
      </c>
    </row>
    <row r="51" spans="1:26" s="45" customFormat="1" ht="12.75" customHeight="1" hidden="1">
      <c r="A51" s="107" t="s">
        <v>110</v>
      </c>
      <c r="B51" s="101" t="s">
        <v>111</v>
      </c>
      <c r="C51" s="101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3"/>
      <c r="V51" s="104"/>
      <c r="W51" s="105"/>
      <c r="X51" s="99">
        <f>IF(U51="",0,U51)</f>
        <v>0</v>
      </c>
      <c r="Y51" s="99">
        <f>IF(V51="",0,V51)</f>
        <v>0</v>
      </c>
      <c r="Z51" s="99">
        <f>IF(W51="",0,W51)</f>
        <v>0</v>
      </c>
    </row>
    <row r="52" spans="1:26" s="45" customFormat="1" ht="12.75" customHeight="1" hidden="1">
      <c r="A52" s="107" t="s">
        <v>112</v>
      </c>
      <c r="B52" s="101" t="s">
        <v>113</v>
      </c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3"/>
      <c r="V52" s="104"/>
      <c r="W52" s="105"/>
      <c r="X52" s="99">
        <f>IF(U52="",0,U52)</f>
        <v>0</v>
      </c>
      <c r="Y52" s="99">
        <f>IF(V52="",0,V52)</f>
        <v>0</v>
      </c>
      <c r="Z52" s="99">
        <f>IF(W52="",0,W52)</f>
        <v>0</v>
      </c>
    </row>
    <row r="53" spans="1:26" s="45" customFormat="1" ht="18" customHeight="1">
      <c r="A53" s="107" t="s">
        <v>114</v>
      </c>
      <c r="B53" s="101" t="s">
        <v>115</v>
      </c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3"/>
      <c r="V53" s="104"/>
      <c r="W53" s="105">
        <v>0</v>
      </c>
      <c r="X53" s="99">
        <f>IF(U53="",0,U53)</f>
        <v>0</v>
      </c>
      <c r="Y53" s="99">
        <f>IF(V53="",0,V53)</f>
        <v>0</v>
      </c>
      <c r="Z53" s="99">
        <f>IF(W53="",0,W53)</f>
        <v>0</v>
      </c>
    </row>
    <row r="54" spans="1:26" s="45" customFormat="1" ht="12.75" customHeight="1" hidden="1">
      <c r="A54" s="107" t="s">
        <v>116</v>
      </c>
      <c r="B54" s="108" t="s">
        <v>117</v>
      </c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3"/>
      <c r="V54" s="104"/>
      <c r="W54" s="105"/>
      <c r="X54" s="99">
        <f>IF(U54="",0,U54)</f>
        <v>0</v>
      </c>
      <c r="Y54" s="99">
        <f>IF(V54="",0,V54)</f>
        <v>0</v>
      </c>
      <c r="Z54" s="99">
        <f>IF(W54="",0,W54)</f>
        <v>0</v>
      </c>
    </row>
    <row r="55" spans="1:26" s="45" customFormat="1" ht="12.75" customHeight="1" hidden="1">
      <c r="A55" s="107" t="s">
        <v>118</v>
      </c>
      <c r="B55" s="101" t="s">
        <v>119</v>
      </c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3"/>
      <c r="V55" s="104"/>
      <c r="W55" s="105"/>
      <c r="X55" s="99">
        <f>IF(U55="",0,U55)</f>
        <v>0</v>
      </c>
      <c r="Y55" s="99">
        <f>IF(V55="",0,V55)</f>
        <v>0</v>
      </c>
      <c r="Z55" s="99">
        <f>IF(W55="",0,W55)</f>
        <v>0</v>
      </c>
    </row>
    <row r="56" spans="1:26" s="45" customFormat="1" ht="12.75" customHeight="1" hidden="1">
      <c r="A56" s="107" t="s">
        <v>120</v>
      </c>
      <c r="B56" s="115" t="s">
        <v>121</v>
      </c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03"/>
      <c r="V56" s="104"/>
      <c r="W56" s="105"/>
      <c r="X56" s="99">
        <f>IF(U56="",0,U56)</f>
        <v>0</v>
      </c>
      <c r="Y56" s="99">
        <f>IF(V56="",0,V56)</f>
        <v>0</v>
      </c>
      <c r="Z56" s="99">
        <f>IF(W56="",0,W56)</f>
        <v>0</v>
      </c>
    </row>
    <row r="57" spans="1:26" s="45" customFormat="1" ht="12.75" customHeight="1" hidden="1">
      <c r="A57" s="107" t="s">
        <v>122</v>
      </c>
      <c r="B57" s="101" t="s">
        <v>123</v>
      </c>
      <c r="C57" s="101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3"/>
      <c r="V57" s="104"/>
      <c r="W57" s="105"/>
      <c r="X57" s="99">
        <f>IF(U57="",0,U57)</f>
        <v>0</v>
      </c>
      <c r="Y57" s="99">
        <f>IF(V57="",0,V57)</f>
        <v>0</v>
      </c>
      <c r="Z57" s="99">
        <f>IF(W57="",0,W57)</f>
        <v>0</v>
      </c>
    </row>
    <row r="58" spans="1:26" s="45" customFormat="1" ht="12.75" customHeight="1" hidden="1">
      <c r="A58" s="107" t="s">
        <v>124</v>
      </c>
      <c r="B58" s="101" t="s">
        <v>125</v>
      </c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3"/>
      <c r="V58" s="104"/>
      <c r="W58" s="105"/>
      <c r="X58" s="99">
        <f>IF(U58="",0,U58)</f>
        <v>0</v>
      </c>
      <c r="Y58" s="99">
        <f>IF(V58="",0,V58)</f>
        <v>0</v>
      </c>
      <c r="Z58" s="99">
        <f>IF(W58="",0,W58)</f>
        <v>0</v>
      </c>
    </row>
    <row r="59" spans="1:26" s="45" customFormat="1" ht="17.25" customHeight="1">
      <c r="A59" s="107" t="s">
        <v>126</v>
      </c>
      <c r="B59" s="101" t="s">
        <v>127</v>
      </c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3"/>
      <c r="V59" s="104"/>
      <c r="W59" s="105"/>
      <c r="X59" s="99">
        <f>IF(U59="",0,U59)</f>
        <v>0</v>
      </c>
      <c r="Y59" s="99">
        <f>IF(V59="",0,V59)</f>
        <v>0</v>
      </c>
      <c r="Z59" s="99">
        <f>IF(W59="",0,W59)</f>
        <v>0</v>
      </c>
    </row>
    <row r="60" spans="1:26" s="45" customFormat="1" ht="12.75" customHeight="1" hidden="1">
      <c r="A60" s="107" t="s">
        <v>128</v>
      </c>
      <c r="B60" s="101" t="s">
        <v>129</v>
      </c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3"/>
      <c r="V60" s="104"/>
      <c r="W60" s="105"/>
      <c r="X60" s="99">
        <f>IF(U60="",0,U60)</f>
        <v>0</v>
      </c>
      <c r="Y60" s="99">
        <f>IF(V60="",0,V60)</f>
        <v>0</v>
      </c>
      <c r="Z60" s="99">
        <f>IF(W60="",0,W60)</f>
        <v>0</v>
      </c>
    </row>
    <row r="61" spans="1:26" s="45" customFormat="1" ht="12.75" customHeight="1" hidden="1">
      <c r="A61" s="107" t="s">
        <v>130</v>
      </c>
      <c r="B61" s="101" t="s">
        <v>131</v>
      </c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3"/>
      <c r="V61" s="104"/>
      <c r="W61" s="105"/>
      <c r="X61" s="99">
        <f>IF(U61="",0,U61)</f>
        <v>0</v>
      </c>
      <c r="Y61" s="99">
        <f>IF(V61="",0,V61)</f>
        <v>0</v>
      </c>
      <c r="Z61" s="99">
        <f>IF(W61="",0,W61)</f>
        <v>0</v>
      </c>
    </row>
    <row r="62" spans="1:26" s="45" customFormat="1" ht="12.75" customHeight="1" hidden="1">
      <c r="A62" s="107" t="s">
        <v>132</v>
      </c>
      <c r="B62" s="101" t="s">
        <v>133</v>
      </c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3"/>
      <c r="V62" s="104"/>
      <c r="W62" s="105"/>
      <c r="X62" s="99">
        <f>IF(U62="",0,U62)</f>
        <v>0</v>
      </c>
      <c r="Y62" s="99">
        <f>IF(V62="",0,V62)</f>
        <v>0</v>
      </c>
      <c r="Z62" s="99">
        <f>IF(W62="",0,W62)</f>
        <v>0</v>
      </c>
    </row>
    <row r="63" spans="1:26" s="45" customFormat="1" ht="12.75" customHeight="1" hidden="1">
      <c r="A63" s="107" t="s">
        <v>134</v>
      </c>
      <c r="B63" s="101" t="s">
        <v>135</v>
      </c>
      <c r="C63" s="44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3"/>
      <c r="V63" s="104"/>
      <c r="W63" s="105"/>
      <c r="X63" s="99">
        <f>IF(U63="",0,U63)</f>
        <v>0</v>
      </c>
      <c r="Y63" s="99">
        <f>IF(V63="",0,V63)</f>
        <v>0</v>
      </c>
      <c r="Z63" s="99">
        <f>IF(W63="",0,W63)</f>
        <v>0</v>
      </c>
    </row>
    <row r="64" spans="1:26" s="45" customFormat="1" ht="18.75" customHeight="1">
      <c r="A64" s="107" t="s">
        <v>136</v>
      </c>
      <c r="B64" s="101" t="s">
        <v>137</v>
      </c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3"/>
      <c r="V64" s="104"/>
      <c r="W64" s="105">
        <v>1</v>
      </c>
      <c r="X64" s="99">
        <f>IF(U64="",0,U64)</f>
        <v>0</v>
      </c>
      <c r="Y64" s="99">
        <f>IF(V64="",0,V64)</f>
        <v>0</v>
      </c>
      <c r="Z64" s="99">
        <f>IF(W64="",0,W64)</f>
        <v>1</v>
      </c>
    </row>
    <row r="65" spans="1:26" s="45" customFormat="1" ht="12.75" customHeight="1" hidden="1">
      <c r="A65" s="107" t="s">
        <v>138</v>
      </c>
      <c r="B65" s="101" t="s">
        <v>139</v>
      </c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3"/>
      <c r="V65" s="104"/>
      <c r="W65" s="105"/>
      <c r="X65" s="99">
        <f>IF(U65="",0,U65)</f>
        <v>0</v>
      </c>
      <c r="Y65" s="99">
        <f>IF(V65="",0,V65)</f>
        <v>0</v>
      </c>
      <c r="Z65" s="99">
        <f>IF(W65="",0,W65)</f>
        <v>0</v>
      </c>
    </row>
    <row r="66" spans="1:26" s="45" customFormat="1" ht="12.75" customHeight="1" hidden="1">
      <c r="A66" s="107" t="s">
        <v>140</v>
      </c>
      <c r="B66" s="101" t="s">
        <v>141</v>
      </c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3"/>
      <c r="V66" s="104"/>
      <c r="W66" s="105"/>
      <c r="X66" s="99">
        <f>IF(U66="",0,U66)</f>
        <v>0</v>
      </c>
      <c r="Y66" s="99">
        <f>IF(V66="",0,V66)</f>
        <v>0</v>
      </c>
      <c r="Z66" s="99">
        <f>IF(W66="",0,W66)</f>
        <v>0</v>
      </c>
    </row>
    <row r="67" spans="1:26" s="45" customFormat="1" ht="18" customHeight="1">
      <c r="A67" s="107" t="s">
        <v>142</v>
      </c>
      <c r="B67" s="116" t="s">
        <v>143</v>
      </c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2"/>
      <c r="V67" s="113">
        <f>IF(SUM(V68:V70)=0,"",SUM(V68:V70))</f>
      </c>
      <c r="W67" s="114">
        <v>0</v>
      </c>
      <c r="X67" s="99">
        <f>IF(U67="",0,U67)</f>
        <v>0</v>
      </c>
      <c r="Y67" s="99">
        <f>IF(V67="",0,V67)</f>
        <v>0</v>
      </c>
      <c r="Z67" s="99">
        <f>IF(W67="",0,W67)</f>
        <v>0</v>
      </c>
    </row>
    <row r="68" spans="1:26" s="45" customFormat="1" ht="12.75" customHeight="1" hidden="1">
      <c r="A68" s="107" t="s">
        <v>144</v>
      </c>
      <c r="B68" s="108" t="s">
        <v>145</v>
      </c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8"/>
      <c r="V68" s="119"/>
      <c r="W68" s="120"/>
      <c r="X68" s="99">
        <f>IF(U68="",0,U68)</f>
        <v>0</v>
      </c>
      <c r="Y68" s="99">
        <f>IF(V68="",0,V68)</f>
        <v>0</v>
      </c>
      <c r="Z68" s="99">
        <f>IF(W68="",0,W68)</f>
        <v>0</v>
      </c>
    </row>
    <row r="69" spans="1:26" s="45" customFormat="1" ht="12.75" customHeight="1" hidden="1">
      <c r="A69" s="107" t="s">
        <v>146</v>
      </c>
      <c r="B69" s="108" t="s">
        <v>147</v>
      </c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8"/>
      <c r="V69" s="119"/>
      <c r="W69" s="120"/>
      <c r="X69" s="99">
        <f>IF(U69="",0,U69)</f>
        <v>0</v>
      </c>
      <c r="Y69" s="99">
        <f>IF(V69="",0,V69)</f>
        <v>0</v>
      </c>
      <c r="Z69" s="99">
        <f>IF(W69="",0,W69)</f>
        <v>0</v>
      </c>
    </row>
    <row r="70" spans="1:26" s="45" customFormat="1" ht="12.75" customHeight="1" hidden="1">
      <c r="A70" s="107" t="s">
        <v>148</v>
      </c>
      <c r="B70" s="101" t="s">
        <v>149</v>
      </c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8"/>
      <c r="V70" s="119"/>
      <c r="W70" s="120"/>
      <c r="X70" s="99">
        <f>IF(U70="",0,U70)</f>
        <v>0</v>
      </c>
      <c r="Y70" s="99">
        <f>IF(V70="",0,V70)</f>
        <v>0</v>
      </c>
      <c r="Z70" s="99">
        <f>IF(W70="",0,W70)</f>
        <v>0</v>
      </c>
    </row>
    <row r="71" spans="1:26" s="45" customFormat="1" ht="12.75" customHeight="1">
      <c r="A71" s="107"/>
      <c r="B71" s="101"/>
      <c r="C71" s="101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21"/>
      <c r="V71" s="122"/>
      <c r="W71" s="123"/>
      <c r="X71" s="99">
        <f>IF(U71="",0,U71)</f>
        <v>0</v>
      </c>
      <c r="Y71" s="99">
        <f>IF(V71="",0,V71)</f>
        <v>0</v>
      </c>
      <c r="Z71" s="99">
        <f>IF(W71="",0,W71)</f>
        <v>0</v>
      </c>
    </row>
    <row r="72" spans="1:26" s="45" customFormat="1" ht="18" customHeight="1">
      <c r="A72" s="124" t="s">
        <v>150</v>
      </c>
      <c r="B72" s="125" t="s">
        <v>151</v>
      </c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7">
        <f>IF(X20+X45+X67=0,"",X20+X45+X67)</f>
      </c>
      <c r="V72" s="127">
        <f>IF(Y20+Y45+Y67=0,"",Y20+Y45+Y67)</f>
      </c>
      <c r="W72" s="128">
        <f>IF(Z20+Z45+Z67=0,"",Z20+Z45+Z67)</f>
        <v>1146</v>
      </c>
      <c r="X72" s="99">
        <f>IF(U72="",0,U72)</f>
        <v>0</v>
      </c>
      <c r="Y72" s="99">
        <f>IF(V72="",0,V72)</f>
        <v>0</v>
      </c>
      <c r="Z72" s="99">
        <f>IF(W72="",0,W72)</f>
        <v>1146</v>
      </c>
    </row>
    <row r="73" spans="1:26" s="45" customFormat="1" ht="12.75">
      <c r="A73" s="43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85"/>
      <c r="X73" s="44"/>
      <c r="Y73" s="44"/>
      <c r="Z73" s="44"/>
    </row>
    <row r="74" spans="1:26" s="45" customFormat="1" ht="112.5" customHeight="1">
      <c r="A74" s="43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85"/>
      <c r="X74" s="44"/>
      <c r="Y74" s="44"/>
      <c r="Z74" s="44"/>
    </row>
    <row r="75" spans="1:26" s="45" customFormat="1" ht="12.75">
      <c r="A75" s="43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85"/>
      <c r="X75" s="44"/>
      <c r="Y75" s="44"/>
      <c r="Z75" s="44"/>
    </row>
    <row r="76" spans="1:26" s="45" customFormat="1" ht="13.5">
      <c r="A76" s="64" t="s">
        <v>38</v>
      </c>
      <c r="B76" s="65"/>
      <c r="C76" s="65"/>
      <c r="D76" s="65"/>
      <c r="E76" s="129" t="str">
        <f>IF(ISBLANK(Adatok!B9),"",CONCATENATE(Adatok!B9,", ",Adatok!B15))</f>
        <v>SZENTGOTTHÁRD, 2008.április 15.</v>
      </c>
      <c r="F76" s="55"/>
      <c r="G76" s="55"/>
      <c r="H76" s="55"/>
      <c r="I76" s="55"/>
      <c r="J76" s="55"/>
      <c r="K76" s="55"/>
      <c r="L76" s="55"/>
      <c r="M76" s="55"/>
      <c r="N76" s="55"/>
      <c r="O76" s="44"/>
      <c r="P76" s="44"/>
      <c r="Q76" s="44"/>
      <c r="R76" s="44"/>
      <c r="S76" s="44"/>
      <c r="T76" s="44"/>
      <c r="U76" s="55"/>
      <c r="V76" s="55"/>
      <c r="W76" s="130"/>
      <c r="X76" s="44"/>
      <c r="Y76" s="44"/>
      <c r="Z76" s="44"/>
    </row>
    <row r="77" spans="1:26" s="45" customFormat="1" ht="13.5">
      <c r="A77" s="65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70" t="s">
        <v>39</v>
      </c>
      <c r="R77" s="70"/>
      <c r="S77" s="70"/>
      <c r="T77" s="68"/>
      <c r="U77" s="71"/>
      <c r="V77" s="70"/>
      <c r="W77" s="131"/>
      <c r="X77" s="44"/>
      <c r="Y77" s="44"/>
      <c r="Z77" s="44"/>
    </row>
    <row r="78" spans="1:26" s="45" customFormat="1" ht="14.25" customHeight="1">
      <c r="A78" s="65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71"/>
      <c r="V78" s="70"/>
      <c r="W78" s="131"/>
      <c r="X78" s="44"/>
      <c r="Y78" s="44"/>
      <c r="Z78" s="44"/>
    </row>
    <row r="79" spans="1:26" s="45" customFormat="1" ht="51" customHeight="1">
      <c r="A79" s="65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70"/>
      <c r="V79" s="70"/>
      <c r="W79" s="131"/>
      <c r="X79" s="44"/>
      <c r="Y79" s="44"/>
      <c r="Z79" s="44"/>
    </row>
    <row r="80" spans="1:26" s="45" customFormat="1" ht="13.5">
      <c r="A80" s="43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44"/>
      <c r="U80" s="44"/>
      <c r="V80" s="44"/>
      <c r="W80" s="85"/>
      <c r="X80" s="44"/>
      <c r="Y80" s="44"/>
      <c r="Z80" s="44"/>
    </row>
    <row r="81" spans="1:26" s="45" customFormat="1" ht="12" customHeight="1">
      <c r="A81" s="43"/>
      <c r="B8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/>
      <c r="R81"/>
      <c r="S81"/>
      <c r="T81"/>
      <c r="U81"/>
      <c r="V81" s="44"/>
      <c r="W81" s="85"/>
      <c r="X81" s="44"/>
      <c r="Y81" s="44"/>
      <c r="Z81" s="44"/>
    </row>
    <row r="82" spans="1:26" s="45" customFormat="1" ht="13.5">
      <c r="A82" s="43"/>
      <c r="B82" s="7">
        <v>1</v>
      </c>
      <c r="C82" s="7">
        <v>8</v>
      </c>
      <c r="D82" s="7">
        <v>8</v>
      </c>
      <c r="E82" s="7">
        <v>9</v>
      </c>
      <c r="F82" s="7">
        <v>8</v>
      </c>
      <c r="G82" s="7">
        <v>9</v>
      </c>
      <c r="H82" s="7">
        <v>4</v>
      </c>
      <c r="I82" s="7">
        <v>5</v>
      </c>
      <c r="J82" s="7">
        <v>9</v>
      </c>
      <c r="K82" s="7">
        <v>4</v>
      </c>
      <c r="L82" s="7">
        <v>9</v>
      </c>
      <c r="M82" s="7">
        <v>9</v>
      </c>
      <c r="N82" s="7">
        <v>5</v>
      </c>
      <c r="O82" s="7">
        <v>2</v>
      </c>
      <c r="P82" s="7">
        <v>9</v>
      </c>
      <c r="Q82" s="7">
        <v>1</v>
      </c>
      <c r="R82" s="7">
        <v>8</v>
      </c>
      <c r="S82"/>
      <c r="T82"/>
      <c r="U82"/>
      <c r="V82" s="44"/>
      <c r="W82" s="85"/>
      <c r="X82" s="44"/>
      <c r="Y82" s="44"/>
      <c r="Z82" s="44"/>
    </row>
    <row r="83" spans="1:26" s="45" customFormat="1" ht="13.5">
      <c r="A83" s="43"/>
      <c r="B83" s="68"/>
      <c r="C83" s="4"/>
      <c r="D83" s="13" t="s">
        <v>2</v>
      </c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/>
      <c r="R83"/>
      <c r="S83"/>
      <c r="T83"/>
      <c r="U83"/>
      <c r="V83" s="44"/>
      <c r="W83" s="85"/>
      <c r="X83" s="44"/>
      <c r="Y83" s="44"/>
      <c r="Z83" s="44"/>
    </row>
    <row r="84" spans="1:26" s="45" customFormat="1" ht="13.5">
      <c r="A84" s="43"/>
      <c r="B84" s="68"/>
      <c r="C84" s="4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/>
      <c r="R84"/>
      <c r="S84"/>
      <c r="T84"/>
      <c r="U84"/>
      <c r="V84" s="44"/>
      <c r="W84" s="85"/>
      <c r="X84" s="44"/>
      <c r="Y84" s="44"/>
      <c r="Z84" s="44"/>
    </row>
    <row r="85" spans="1:26" s="45" customFormat="1" ht="12" customHeight="1">
      <c r="A85" s="43"/>
      <c r="B85" s="64"/>
      <c r="C85" s="11"/>
      <c r="D85" s="132" t="s">
        <v>5</v>
      </c>
      <c r="E85" s="132" t="s">
        <v>6</v>
      </c>
      <c r="F85" s="132" t="s">
        <v>7</v>
      </c>
      <c r="G85" s="132">
        <v>6</v>
      </c>
      <c r="H85" s="132">
        <v>0</v>
      </c>
      <c r="I85" s="132">
        <v>0</v>
      </c>
      <c r="J85" s="132">
        <v>6</v>
      </c>
      <c r="K85" s="132">
        <v>9</v>
      </c>
      <c r="L85" s="132" t="s">
        <v>8</v>
      </c>
      <c r="M85" s="132">
        <v>0</v>
      </c>
      <c r="N85" s="132">
        <v>0</v>
      </c>
      <c r="O85" s="132">
        <v>8</v>
      </c>
      <c r="P85" s="13"/>
      <c r="Q85"/>
      <c r="R85"/>
      <c r="S85"/>
      <c r="T85"/>
      <c r="U85"/>
      <c r="V85" s="44"/>
      <c r="W85" s="85"/>
      <c r="X85" s="44"/>
      <c r="Y85" s="44"/>
      <c r="Z85" s="44"/>
    </row>
    <row r="86" spans="1:26" s="45" customFormat="1" ht="13.5">
      <c r="A86" s="43"/>
      <c r="C86" s="4"/>
      <c r="D86" s="13" t="s">
        <v>10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S86" s="44"/>
      <c r="T86" s="44"/>
      <c r="U86" s="44"/>
      <c r="V86" s="44"/>
      <c r="W86" s="85"/>
      <c r="X86" s="44"/>
      <c r="Y86" s="44"/>
      <c r="Z86" s="44"/>
    </row>
    <row r="87" spans="1:26" s="45" customFormat="1" ht="15" customHeight="1">
      <c r="A87" s="43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85"/>
      <c r="X87" s="44"/>
      <c r="Y87" s="44"/>
      <c r="Z87" s="44"/>
    </row>
    <row r="88" spans="1:26" s="45" customFormat="1" ht="15">
      <c r="A88" s="43"/>
      <c r="B88" s="82"/>
      <c r="C88" s="82"/>
      <c r="D88" s="82"/>
      <c r="E88" s="82"/>
      <c r="F88" s="82"/>
      <c r="G88" s="82"/>
      <c r="H88" s="82"/>
      <c r="I88" s="79" t="str">
        <f>I10</f>
        <v>Őrség Határok Nélkül Egyesület</v>
      </c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W88" s="74"/>
      <c r="X88" s="44"/>
      <c r="Y88" s="44"/>
      <c r="Z88" s="44"/>
    </row>
    <row r="89" spans="1:26" s="45" customFormat="1" ht="15">
      <c r="A89" s="43"/>
      <c r="B89" s="82"/>
      <c r="C89" s="82"/>
      <c r="D89" s="82"/>
      <c r="E89" s="82"/>
      <c r="F89" s="82"/>
      <c r="G89" s="82"/>
      <c r="H89" s="82"/>
      <c r="I89" s="79" t="str">
        <f>I11</f>
        <v>2008.12.31.</v>
      </c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W89" s="74"/>
      <c r="X89" s="44"/>
      <c r="Y89" s="44"/>
      <c r="Z89" s="44"/>
    </row>
    <row r="90" spans="1:26" s="45" customFormat="1" ht="15">
      <c r="A90" s="43"/>
      <c r="B90" s="44"/>
      <c r="C90" s="44"/>
      <c r="D90" s="44"/>
      <c r="E90" s="44"/>
      <c r="F90" s="44"/>
      <c r="G90" s="44"/>
      <c r="H90" s="44"/>
      <c r="I90" s="79" t="str">
        <f>I12</f>
        <v>MÉRLEG</v>
      </c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W90" s="74"/>
      <c r="X90" s="44"/>
      <c r="Y90" s="44"/>
      <c r="Z90" s="44"/>
    </row>
    <row r="91" spans="1:26" s="45" customFormat="1" ht="15.75" customHeight="1">
      <c r="A91" s="43"/>
      <c r="B91" s="44"/>
      <c r="C91" s="44"/>
      <c r="D91" s="44"/>
      <c r="E91" s="44"/>
      <c r="F91" s="44"/>
      <c r="G91" s="44"/>
      <c r="H91" s="44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44"/>
      <c r="V91" s="44"/>
      <c r="W91" s="85"/>
      <c r="X91" s="44"/>
      <c r="Y91" s="44"/>
      <c r="Z91" s="44"/>
    </row>
    <row r="92" spans="1:26" s="45" customFormat="1" ht="15" customHeight="1">
      <c r="A92" s="43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85"/>
      <c r="X92" s="44"/>
      <c r="Y92" s="44"/>
      <c r="Z92" s="44"/>
    </row>
    <row r="93" spans="1:26" s="45" customFormat="1" ht="13.5">
      <c r="A93" s="86" t="s">
        <v>152</v>
      </c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85"/>
      <c r="X93" s="44"/>
      <c r="Y93" s="44"/>
      <c r="Z93" s="44"/>
    </row>
    <row r="94" spans="1:26" s="45" customFormat="1" ht="12.75">
      <c r="A94" s="43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85"/>
      <c r="X94" s="44"/>
      <c r="Y94" s="44"/>
      <c r="Z94" s="44"/>
    </row>
    <row r="95" spans="1:26" s="45" customFormat="1" ht="12.75">
      <c r="A95" s="43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3" t="s">
        <v>43</v>
      </c>
      <c r="W95" s="43"/>
      <c r="X95" s="44"/>
      <c r="Y95" s="44"/>
      <c r="Z95" s="44"/>
    </row>
    <row r="96" spans="1:26" s="45" customFormat="1" ht="23.25" customHeight="1">
      <c r="A96" s="88"/>
      <c r="B96" s="89" t="s">
        <v>44</v>
      </c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90" t="s">
        <v>45</v>
      </c>
      <c r="V96" s="91" t="s">
        <v>46</v>
      </c>
      <c r="W96" s="92" t="s">
        <v>47</v>
      </c>
      <c r="X96" s="44"/>
      <c r="Y96" s="44"/>
      <c r="Z96" s="44"/>
    </row>
    <row r="97" spans="1:26" s="45" customFormat="1" ht="18" customHeight="1">
      <c r="A97" s="133" t="s">
        <v>153</v>
      </c>
      <c r="B97" s="134" t="s">
        <v>154</v>
      </c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12">
        <f>IF(U98-U100+U101+U102+U103+U104+U105=0,"",U98-U100+U101+U102+U103+U104+U105)</f>
      </c>
      <c r="V97" s="136">
        <f>IF(V98-V100+V101+V102+V103+V104+V105=0,"",V98-V100+V101+V102+V103+V104+V105)</f>
      </c>
      <c r="W97" s="137">
        <f>IF(W98-W100+W101+W102+W103+W104+W105=0,"",W98-W100+W101+W102+W103+W104+W105)</f>
        <v>-2048</v>
      </c>
      <c r="X97" s="44">
        <f>IF(U97="",0,U97)</f>
        <v>0</v>
      </c>
      <c r="Y97" s="44">
        <f>IF(V97="",0,V97)</f>
        <v>0</v>
      </c>
      <c r="Z97" s="44">
        <f>IF(W97="",0,W97)</f>
        <v>-2048</v>
      </c>
    </row>
    <row r="98" spans="1:26" s="45" customFormat="1" ht="18" customHeight="1">
      <c r="A98" s="107" t="s">
        <v>155</v>
      </c>
      <c r="B98" s="138" t="s">
        <v>156</v>
      </c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3"/>
      <c r="V98" s="104"/>
      <c r="W98" s="139"/>
      <c r="X98" s="44">
        <f>IF(U98="",0,U98)</f>
        <v>0</v>
      </c>
      <c r="Y98" s="44">
        <f>IF(V98="",0,V98)</f>
        <v>0</v>
      </c>
      <c r="Z98" s="44">
        <f>IF(W98="",0,W98)</f>
        <v>0</v>
      </c>
    </row>
    <row r="99" spans="1:26" s="45" customFormat="1" ht="12.75" customHeight="1" hidden="1">
      <c r="A99" s="107" t="s">
        <v>157</v>
      </c>
      <c r="B99" s="140" t="s">
        <v>158</v>
      </c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3"/>
      <c r="V99" s="104"/>
      <c r="W99" s="139"/>
      <c r="X99" s="44">
        <f>IF(U99="",0,U99)</f>
        <v>0</v>
      </c>
      <c r="Y99" s="44">
        <f>IF(V99="",0,V99)</f>
        <v>0</v>
      </c>
      <c r="Z99" s="44">
        <f>IF(W99="",0,W99)</f>
        <v>0</v>
      </c>
    </row>
    <row r="100" spans="1:26" s="45" customFormat="1" ht="12.75" customHeight="1" hidden="1">
      <c r="A100" s="107" t="s">
        <v>159</v>
      </c>
      <c r="B100" s="138" t="s">
        <v>160</v>
      </c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3"/>
      <c r="V100" s="104"/>
      <c r="W100" s="139"/>
      <c r="X100" s="44">
        <f>IF(U100="",0,U100)</f>
        <v>0</v>
      </c>
      <c r="Y100" s="44">
        <f>IF(V100="",0,V100)</f>
        <v>0</v>
      </c>
      <c r="Z100" s="44">
        <f>IF(W100="",0,W100)</f>
        <v>0</v>
      </c>
    </row>
    <row r="101" spans="1:26" s="45" customFormat="1" ht="12.75" customHeight="1" hidden="1">
      <c r="A101" s="107" t="s">
        <v>161</v>
      </c>
      <c r="B101" s="138" t="s">
        <v>162</v>
      </c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3"/>
      <c r="V101" s="104"/>
      <c r="W101" s="139"/>
      <c r="X101" s="44">
        <f>IF(U101="",0,U101)</f>
        <v>0</v>
      </c>
      <c r="Y101" s="44">
        <f>IF(V101="",0,V101)</f>
        <v>0</v>
      </c>
      <c r="Z101" s="44">
        <f>IF(W101="",0,W101)</f>
        <v>0</v>
      </c>
    </row>
    <row r="102" spans="1:26" s="45" customFormat="1" ht="18" customHeight="1">
      <c r="A102" s="107" t="s">
        <v>163</v>
      </c>
      <c r="B102" s="138" t="s">
        <v>164</v>
      </c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3"/>
      <c r="V102" s="104"/>
      <c r="W102" s="139"/>
      <c r="X102" s="44">
        <f>IF(U102="",0,U102)</f>
        <v>0</v>
      </c>
      <c r="Y102" s="44">
        <f>IF(V102="",0,V102)</f>
        <v>0</v>
      </c>
      <c r="Z102" s="44">
        <f>IF(W102="",0,W102)</f>
        <v>0</v>
      </c>
    </row>
    <row r="103" spans="1:26" s="45" customFormat="1" ht="18" customHeight="1">
      <c r="A103" s="107" t="s">
        <v>165</v>
      </c>
      <c r="B103" s="138" t="s">
        <v>166</v>
      </c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3"/>
      <c r="V103" s="104"/>
      <c r="W103" s="139"/>
      <c r="X103" s="44">
        <f>IF(U103="",0,U103)</f>
        <v>0</v>
      </c>
      <c r="Y103" s="44">
        <f>IF(V103="",0,V103)</f>
        <v>0</v>
      </c>
      <c r="Z103" s="44">
        <f>IF(W103="",0,W103)</f>
        <v>0</v>
      </c>
    </row>
    <row r="104" spans="1:26" s="45" customFormat="1" ht="18" customHeight="1">
      <c r="A104" s="107" t="s">
        <v>167</v>
      </c>
      <c r="B104" s="138" t="s">
        <v>168</v>
      </c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3"/>
      <c r="V104" s="104"/>
      <c r="W104" s="139"/>
      <c r="X104" s="44">
        <f>IF(U104="",0,U104)</f>
        <v>0</v>
      </c>
      <c r="Y104" s="44">
        <f>IF(V104="",0,V104)</f>
        <v>0</v>
      </c>
      <c r="Z104" s="44">
        <f>IF(W104="",0,W104)</f>
        <v>0</v>
      </c>
    </row>
    <row r="105" spans="1:26" s="45" customFormat="1" ht="18" customHeight="1">
      <c r="A105" s="107" t="s">
        <v>169</v>
      </c>
      <c r="B105" s="138" t="s">
        <v>170</v>
      </c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3"/>
      <c r="V105" s="104"/>
      <c r="W105" s="139">
        <v>-2048</v>
      </c>
      <c r="X105" s="44">
        <f>IF(U105="",0,U105)</f>
        <v>0</v>
      </c>
      <c r="Y105" s="44">
        <f>IF(V105="",0,V105)</f>
        <v>0</v>
      </c>
      <c r="Z105" s="44">
        <f>IF(W105="",0,W105)</f>
        <v>-2048</v>
      </c>
    </row>
    <row r="106" spans="1:26" s="45" customFormat="1" ht="18" customHeight="1">
      <c r="A106" s="107" t="s">
        <v>171</v>
      </c>
      <c r="B106" s="138" t="s">
        <v>172</v>
      </c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3"/>
      <c r="V106" s="104"/>
      <c r="W106" s="139"/>
      <c r="X106" s="44"/>
      <c r="Y106" s="44"/>
      <c r="Z106" s="44"/>
    </row>
    <row r="107" spans="1:26" s="45" customFormat="1" ht="18" customHeight="1">
      <c r="A107" s="107" t="s">
        <v>173</v>
      </c>
      <c r="B107" s="141" t="s">
        <v>174</v>
      </c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12">
        <f>IF(SUM(U108:U110)=0,"",SUM(U108:U110))</f>
      </c>
      <c r="V107" s="113"/>
      <c r="W107" s="137"/>
      <c r="X107" s="44">
        <f>IF(U107="",0,U107)</f>
        <v>0</v>
      </c>
      <c r="Y107" s="44">
        <f>IF(V107="",0,V107)</f>
        <v>0</v>
      </c>
      <c r="Z107" s="44">
        <f>IF(W107="",0,W107)</f>
        <v>0</v>
      </c>
    </row>
    <row r="108" spans="1:26" s="45" customFormat="1" ht="12.75" customHeight="1" hidden="1">
      <c r="A108" s="107" t="s">
        <v>173</v>
      </c>
      <c r="B108" s="138" t="s">
        <v>175</v>
      </c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3"/>
      <c r="V108" s="104"/>
      <c r="W108" s="139"/>
      <c r="X108" s="44">
        <f>IF(U108="",0,U108)</f>
        <v>0</v>
      </c>
      <c r="Y108" s="44">
        <f>IF(V108="",0,V108)</f>
        <v>0</v>
      </c>
      <c r="Z108" s="44">
        <f>IF(W108="",0,W108)</f>
        <v>0</v>
      </c>
    </row>
    <row r="109" spans="1:26" s="45" customFormat="1" ht="12.75" customHeight="1" hidden="1">
      <c r="A109" s="107" t="s">
        <v>176</v>
      </c>
      <c r="B109" s="140" t="s">
        <v>177</v>
      </c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3"/>
      <c r="V109" s="104"/>
      <c r="W109" s="139"/>
      <c r="X109" s="44">
        <f>IF(U109="",0,U109)</f>
        <v>0</v>
      </c>
      <c r="Y109" s="44">
        <f>IF(V109="",0,V109)</f>
        <v>0</v>
      </c>
      <c r="Z109" s="44">
        <f>IF(W109="",0,W109)</f>
        <v>0</v>
      </c>
    </row>
    <row r="110" spans="1:26" s="45" customFormat="1" ht="12.75" customHeight="1" hidden="1">
      <c r="A110" s="107" t="s">
        <v>178</v>
      </c>
      <c r="B110" s="138" t="s">
        <v>179</v>
      </c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3"/>
      <c r="V110" s="104"/>
      <c r="W110" s="139"/>
      <c r="X110" s="44">
        <f>IF(U110="",0,U110)</f>
        <v>0</v>
      </c>
      <c r="Y110" s="44">
        <f>IF(V110="",0,V110)</f>
        <v>0</v>
      </c>
      <c r="Z110" s="44">
        <f>IF(W110="",0,W110)</f>
        <v>0</v>
      </c>
    </row>
    <row r="111" spans="1:26" s="45" customFormat="1" ht="18" customHeight="1">
      <c r="A111" s="107" t="s">
        <v>180</v>
      </c>
      <c r="B111" s="141" t="s">
        <v>181</v>
      </c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12">
        <f>IF(X112+X116+X125=0,"",X112+X116+X125)</f>
      </c>
      <c r="V111" s="113">
        <f>IF(Y112+Y116+Y125=0,"",Y112+Y116+Y125)</f>
      </c>
      <c r="W111" s="137">
        <f>SUM(W112:W125)</f>
        <v>3156</v>
      </c>
      <c r="X111" s="44">
        <f>IF(U111="",0,U111)</f>
        <v>0</v>
      </c>
      <c r="Y111" s="44">
        <f>IF(V111="",0,V111)</f>
        <v>0</v>
      </c>
      <c r="Z111" s="44">
        <f>IF(W111="",0,W111)</f>
        <v>3156</v>
      </c>
    </row>
    <row r="112" spans="1:26" s="45" customFormat="1" ht="18" customHeight="1">
      <c r="A112" s="107" t="s">
        <v>182</v>
      </c>
      <c r="B112" s="138" t="s">
        <v>183</v>
      </c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3">
        <f>IF(SUM(U113:U115)=0,"",SUM(U113:U115))</f>
      </c>
      <c r="V112" s="104">
        <f>IF(SUM(V113:V115)=0,"",SUM(V113:V115))</f>
      </c>
      <c r="W112" s="139">
        <f>IF(SUM(W113:W115)=0,"",SUM(W113:W115))</f>
      </c>
      <c r="X112" s="44">
        <f>IF(U112="",0,U112)</f>
        <v>0</v>
      </c>
      <c r="Y112" s="44">
        <f>IF(V112="",0,V112)</f>
        <v>0</v>
      </c>
      <c r="Z112" s="44">
        <f>IF(W112="",0,W112)</f>
        <v>0</v>
      </c>
    </row>
    <row r="113" spans="1:26" s="45" customFormat="1" ht="12.75" customHeight="1" hidden="1">
      <c r="A113" s="107" t="s">
        <v>184</v>
      </c>
      <c r="B113" s="138" t="s">
        <v>185</v>
      </c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3"/>
      <c r="V113" s="104"/>
      <c r="W113" s="139"/>
      <c r="X113" s="44">
        <f>IF(U113="",0,U113)</f>
        <v>0</v>
      </c>
      <c r="Y113" s="44">
        <f>IF(V113="",0,V113)</f>
        <v>0</v>
      </c>
      <c r="Z113" s="44">
        <f>IF(W113="",0,W113)</f>
        <v>0</v>
      </c>
    </row>
    <row r="114" spans="1:26" s="45" customFormat="1" ht="12.75" customHeight="1" hidden="1">
      <c r="A114" s="107" t="s">
        <v>186</v>
      </c>
      <c r="B114" s="142" t="s">
        <v>187</v>
      </c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43"/>
      <c r="U114" s="103"/>
      <c r="V114" s="104"/>
      <c r="W114" s="139"/>
      <c r="X114" s="44">
        <f>IF(U114="",0,U114)</f>
        <v>0</v>
      </c>
      <c r="Y114" s="44">
        <f>IF(V114="",0,V114)</f>
        <v>0</v>
      </c>
      <c r="Z114" s="44">
        <f>IF(W114="",0,W114)</f>
        <v>0</v>
      </c>
    </row>
    <row r="115" spans="1:26" s="45" customFormat="1" ht="12.75" customHeight="1" hidden="1">
      <c r="A115" s="107" t="s">
        <v>188</v>
      </c>
      <c r="B115" s="138" t="s">
        <v>189</v>
      </c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3"/>
      <c r="V115" s="104"/>
      <c r="W115" s="139"/>
      <c r="X115" s="44">
        <f>IF(U115="",0,U115)</f>
        <v>0</v>
      </c>
      <c r="Y115" s="44">
        <f>IF(V115="",0,V115)</f>
        <v>0</v>
      </c>
      <c r="Z115" s="44">
        <f>IF(W115="",0,W115)</f>
        <v>0</v>
      </c>
    </row>
    <row r="116" spans="1:26" s="45" customFormat="1" ht="18" customHeight="1">
      <c r="A116" s="107" t="s">
        <v>190</v>
      </c>
      <c r="B116" s="138" t="s">
        <v>191</v>
      </c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6"/>
      <c r="U116" s="103"/>
      <c r="V116" s="104">
        <f>IF(SUM(V117:V124)=0,"",SUM(V117:V124))</f>
      </c>
      <c r="W116" s="139"/>
      <c r="X116" s="44">
        <f>IF(U116="",0,U116)</f>
        <v>0</v>
      </c>
      <c r="Y116" s="44">
        <f>IF(V116="",0,V116)</f>
        <v>0</v>
      </c>
      <c r="Z116" s="44">
        <f>IF(W116="",0,W116)</f>
        <v>0</v>
      </c>
    </row>
    <row r="117" spans="1:26" s="45" customFormat="1" ht="12.75" customHeight="1" hidden="1">
      <c r="A117" s="107" t="s">
        <v>192</v>
      </c>
      <c r="B117" s="138" t="s">
        <v>193</v>
      </c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106"/>
      <c r="U117" s="103"/>
      <c r="V117" s="104"/>
      <c r="W117" s="139"/>
      <c r="X117" s="44">
        <f>IF(U117="",0,U117)</f>
        <v>0</v>
      </c>
      <c r="Y117" s="44">
        <f>IF(V117="",0,V117)</f>
        <v>0</v>
      </c>
      <c r="Z117" s="44">
        <f>IF(W117="",0,W117)</f>
        <v>0</v>
      </c>
    </row>
    <row r="118" spans="1:26" s="45" customFormat="1" ht="12.75" customHeight="1" hidden="1">
      <c r="A118" s="107" t="s">
        <v>194</v>
      </c>
      <c r="B118" s="138" t="s">
        <v>195</v>
      </c>
      <c r="C118" s="106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  <c r="T118" s="106"/>
      <c r="U118" s="103"/>
      <c r="V118" s="104"/>
      <c r="W118" s="139"/>
      <c r="X118" s="44">
        <f>IF(U118="",0,U118)</f>
        <v>0</v>
      </c>
      <c r="Y118" s="44">
        <f>IF(V118="",0,V118)</f>
        <v>0</v>
      </c>
      <c r="Z118" s="44">
        <f>IF(W118="",0,W118)</f>
        <v>0</v>
      </c>
    </row>
    <row r="119" spans="1:26" s="45" customFormat="1" ht="12.75" customHeight="1" hidden="1">
      <c r="A119" s="107" t="s">
        <v>196</v>
      </c>
      <c r="B119" s="138" t="s">
        <v>197</v>
      </c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  <c r="T119" s="106"/>
      <c r="U119" s="103"/>
      <c r="V119" s="104"/>
      <c r="W119" s="139"/>
      <c r="X119" s="44">
        <f>IF(U119="",0,U119)</f>
        <v>0</v>
      </c>
      <c r="Y119" s="44">
        <f>IF(V119="",0,V119)</f>
        <v>0</v>
      </c>
      <c r="Z119" s="44">
        <f>IF(W119="",0,W119)</f>
        <v>0</v>
      </c>
    </row>
    <row r="120" spans="1:26" s="45" customFormat="1" ht="12.75" customHeight="1" hidden="1">
      <c r="A120" s="107" t="s">
        <v>198</v>
      </c>
      <c r="B120" s="138" t="s">
        <v>199</v>
      </c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3"/>
      <c r="V120" s="104"/>
      <c r="W120" s="139"/>
      <c r="X120" s="44">
        <f>IF(U120="",0,U120)</f>
        <v>0</v>
      </c>
      <c r="Y120" s="44">
        <f>IF(V120="",0,V120)</f>
        <v>0</v>
      </c>
      <c r="Z120" s="44">
        <f>IF(W120="",0,W120)</f>
        <v>0</v>
      </c>
    </row>
    <row r="121" spans="1:26" s="45" customFormat="1" ht="12.75" customHeight="1" hidden="1">
      <c r="A121" s="107" t="s">
        <v>200</v>
      </c>
      <c r="B121" s="138" t="s">
        <v>201</v>
      </c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3"/>
      <c r="V121" s="104"/>
      <c r="W121" s="139"/>
      <c r="X121" s="44">
        <f>IF(U121="",0,U121)</f>
        <v>0</v>
      </c>
      <c r="Y121" s="44">
        <f>IF(V121="",0,V121)</f>
        <v>0</v>
      </c>
      <c r="Z121" s="44">
        <f>IF(W121="",0,W121)</f>
        <v>0</v>
      </c>
    </row>
    <row r="122" spans="1:26" s="45" customFormat="1" ht="12.75" customHeight="1" hidden="1">
      <c r="A122" s="107" t="s">
        <v>202</v>
      </c>
      <c r="B122" s="138" t="s">
        <v>203</v>
      </c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3"/>
      <c r="V122" s="104"/>
      <c r="W122" s="139"/>
      <c r="X122" s="44">
        <f>IF(U122="",0,U122)</f>
        <v>0</v>
      </c>
      <c r="Y122" s="44">
        <f>IF(V122="",0,V122)</f>
        <v>0</v>
      </c>
      <c r="Z122" s="44">
        <f>IF(W122="",0,W122)</f>
        <v>0</v>
      </c>
    </row>
    <row r="123" spans="1:26" s="45" customFormat="1" ht="12.75" customHeight="1" hidden="1">
      <c r="A123" s="107" t="s">
        <v>204</v>
      </c>
      <c r="B123" s="138" t="s">
        <v>205</v>
      </c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43"/>
      <c r="U123" s="103"/>
      <c r="V123" s="104"/>
      <c r="W123" s="139"/>
      <c r="X123" s="44">
        <f>IF(U123="",0,U123)</f>
        <v>0</v>
      </c>
      <c r="Y123" s="44">
        <f>IF(V123="",0,V123)</f>
        <v>0</v>
      </c>
      <c r="Z123" s="44">
        <f>IF(W123="",0,W123)</f>
        <v>0</v>
      </c>
    </row>
    <row r="124" spans="1:26" s="45" customFormat="1" ht="12.75" customHeight="1" hidden="1">
      <c r="A124" s="107" t="s">
        <v>206</v>
      </c>
      <c r="B124" s="138" t="s">
        <v>207</v>
      </c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3"/>
      <c r="V124" s="104"/>
      <c r="W124" s="139"/>
      <c r="X124" s="44">
        <f>IF(U124="",0,U124)</f>
        <v>0</v>
      </c>
      <c r="Y124" s="44">
        <f>IF(V124="",0,V124)</f>
        <v>0</v>
      </c>
      <c r="Z124" s="44">
        <f>IF(W124="",0,W124)</f>
        <v>0</v>
      </c>
    </row>
    <row r="125" spans="1:26" s="45" customFormat="1" ht="18" customHeight="1">
      <c r="A125" s="107" t="s">
        <v>208</v>
      </c>
      <c r="B125" s="138" t="s">
        <v>209</v>
      </c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3"/>
      <c r="V125" s="104"/>
      <c r="W125" s="139">
        <v>3156</v>
      </c>
      <c r="X125" s="44">
        <f>IF(U125="",0,U125)</f>
        <v>0</v>
      </c>
      <c r="Y125" s="44">
        <f>IF(V125="",0,V125)</f>
        <v>0</v>
      </c>
      <c r="Z125" s="44">
        <f>IF(W125="",0,W125)</f>
        <v>3156</v>
      </c>
    </row>
    <row r="126" spans="1:26" s="45" customFormat="1" ht="12.75" customHeight="1" hidden="1">
      <c r="A126" s="107" t="s">
        <v>210</v>
      </c>
      <c r="B126" s="138" t="s">
        <v>211</v>
      </c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3"/>
      <c r="V126" s="104"/>
      <c r="W126" s="139"/>
      <c r="X126" s="44">
        <f>IF(U126="",0,U126)</f>
        <v>0</v>
      </c>
      <c r="Y126" s="44">
        <f>IF(V126="",0,V126)</f>
        <v>0</v>
      </c>
      <c r="Z126" s="44">
        <f>IF(W126="",0,W126)</f>
        <v>0</v>
      </c>
    </row>
    <row r="127" spans="1:26" s="45" customFormat="1" ht="12.75" customHeight="1" hidden="1">
      <c r="A127" s="107" t="s">
        <v>212</v>
      </c>
      <c r="B127" s="140" t="s">
        <v>213</v>
      </c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3"/>
      <c r="V127" s="104"/>
      <c r="W127" s="139"/>
      <c r="X127" s="44">
        <f>IF(U127="",0,U127)</f>
        <v>0</v>
      </c>
      <c r="Y127" s="44">
        <f>IF(V127="",0,V127)</f>
        <v>0</v>
      </c>
      <c r="Z127" s="44">
        <f>IF(W127="",0,W127)</f>
        <v>0</v>
      </c>
    </row>
    <row r="128" spans="1:26" s="45" customFormat="1" ht="12.75" customHeight="1" hidden="1">
      <c r="A128" s="107" t="s">
        <v>214</v>
      </c>
      <c r="B128" s="138" t="s">
        <v>215</v>
      </c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3"/>
      <c r="V128" s="104"/>
      <c r="W128" s="139"/>
      <c r="X128" s="44">
        <f>IF(U128="",0,U128)</f>
        <v>0</v>
      </c>
      <c r="Y128" s="44">
        <f>IF(V128="",0,V128)</f>
        <v>0</v>
      </c>
      <c r="Z128" s="44">
        <f>IF(W128="",0,W128)</f>
        <v>0</v>
      </c>
    </row>
    <row r="129" spans="1:26" s="45" customFormat="1" ht="12.75" customHeight="1" hidden="1">
      <c r="A129" s="107" t="s">
        <v>216</v>
      </c>
      <c r="B129" s="138" t="s">
        <v>217</v>
      </c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3"/>
      <c r="V129" s="104"/>
      <c r="W129" s="139"/>
      <c r="X129" s="44">
        <f>IF(U129="",0,U129)</f>
        <v>0</v>
      </c>
      <c r="Y129" s="44">
        <f>IF(V129="",0,V129)</f>
        <v>0</v>
      </c>
      <c r="Z129" s="44">
        <f>IF(W129="",0,W129)</f>
        <v>0</v>
      </c>
    </row>
    <row r="130" spans="1:26" s="45" customFormat="1" ht="12.75" customHeight="1" hidden="1">
      <c r="A130" s="107" t="s">
        <v>218</v>
      </c>
      <c r="B130" s="138" t="s">
        <v>219</v>
      </c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3"/>
      <c r="V130" s="104"/>
      <c r="W130" s="139"/>
      <c r="X130" s="44">
        <f>IF(U130="",0,U130)</f>
        <v>0</v>
      </c>
      <c r="Y130" s="44">
        <f>IF(V130="",0,V130)</f>
        <v>0</v>
      </c>
      <c r="Z130" s="44">
        <f>IF(W130="",0,W130)</f>
        <v>0</v>
      </c>
    </row>
    <row r="131" spans="1:26" s="45" customFormat="1" ht="12.75" customHeight="1" hidden="1">
      <c r="A131" s="107" t="s">
        <v>220</v>
      </c>
      <c r="B131" s="138" t="s">
        <v>221</v>
      </c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3"/>
      <c r="V131" s="104"/>
      <c r="W131" s="139"/>
      <c r="X131" s="44">
        <f>IF(U131="",0,U131)</f>
        <v>0</v>
      </c>
      <c r="Y131" s="44">
        <f>IF(V131="",0,V131)</f>
        <v>0</v>
      </c>
      <c r="Z131" s="44">
        <f>IF(W131="",0,W131)</f>
        <v>0</v>
      </c>
    </row>
    <row r="132" spans="1:26" s="45" customFormat="1" ht="12.75" customHeight="1" hidden="1">
      <c r="A132" s="107" t="s">
        <v>222</v>
      </c>
      <c r="B132" s="138" t="s">
        <v>223</v>
      </c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3"/>
      <c r="V132" s="104"/>
      <c r="W132" s="139"/>
      <c r="X132" s="44">
        <f>IF(U132="",0,U132)</f>
        <v>0</v>
      </c>
      <c r="Y132" s="44">
        <f>IF(V132="",0,V132)</f>
        <v>0</v>
      </c>
      <c r="Z132" s="44">
        <f>IF(W132="",0,W132)</f>
        <v>0</v>
      </c>
    </row>
    <row r="133" spans="1:26" s="45" customFormat="1" ht="12.75" customHeight="1" hidden="1">
      <c r="A133" s="107" t="s">
        <v>224</v>
      </c>
      <c r="B133" s="138" t="s">
        <v>225</v>
      </c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43"/>
      <c r="U133" s="103"/>
      <c r="V133" s="104"/>
      <c r="W133" s="139"/>
      <c r="X133" s="44">
        <f>IF(U133="",0,U133)</f>
        <v>0</v>
      </c>
      <c r="Y133" s="44">
        <f>IF(V133="",0,V133)</f>
        <v>0</v>
      </c>
      <c r="Z133" s="44">
        <f>IF(W133="",0,W133)</f>
        <v>0</v>
      </c>
    </row>
    <row r="134" spans="1:26" s="45" customFormat="1" ht="12.75" customHeight="1" hidden="1">
      <c r="A134" s="107" t="s">
        <v>226</v>
      </c>
      <c r="B134" s="138" t="s">
        <v>227</v>
      </c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3"/>
      <c r="V134" s="104"/>
      <c r="W134" s="139"/>
      <c r="X134" s="44">
        <f>IF(U134="",0,U134)</f>
        <v>0</v>
      </c>
      <c r="Y134" s="44">
        <f>IF(V134="",0,V134)</f>
        <v>0</v>
      </c>
      <c r="Z134" s="44">
        <f>IF(W134="",0,W134)</f>
        <v>0</v>
      </c>
    </row>
    <row r="135" spans="1:26" s="45" customFormat="1" ht="18" customHeight="1">
      <c r="A135" s="107" t="s">
        <v>228</v>
      </c>
      <c r="B135" s="144" t="s">
        <v>229</v>
      </c>
      <c r="C135" s="106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12"/>
      <c r="V135" s="113">
        <f>IF(SUM(V136:V138)=0,"",SUM(V136:V138))</f>
      </c>
      <c r="W135" s="137">
        <v>38</v>
      </c>
      <c r="X135" s="44">
        <f>IF(U135="",0,U135)</f>
        <v>0</v>
      </c>
      <c r="Y135" s="44">
        <f>IF(V135="",0,V135)</f>
        <v>0</v>
      </c>
      <c r="Z135" s="44">
        <f>IF(W135="",0,W135)</f>
        <v>38</v>
      </c>
    </row>
    <row r="136" spans="1:26" s="45" customFormat="1" ht="12.75" customHeight="1" hidden="1">
      <c r="A136" s="107" t="s">
        <v>230</v>
      </c>
      <c r="B136" s="140" t="s">
        <v>231</v>
      </c>
      <c r="C136" s="106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3"/>
      <c r="V136" s="104"/>
      <c r="W136" s="139"/>
      <c r="X136" s="44">
        <f>IF(U136="",0,U136)</f>
        <v>0</v>
      </c>
      <c r="Y136" s="44">
        <f>IF(V136="",0,V136)</f>
        <v>0</v>
      </c>
      <c r="Z136" s="44">
        <f>IF(W136="",0,W136)</f>
        <v>0</v>
      </c>
    </row>
    <row r="137" spans="1:26" s="45" customFormat="1" ht="12.75" customHeight="1" hidden="1">
      <c r="A137" s="107" t="s">
        <v>232</v>
      </c>
      <c r="B137" s="140" t="s">
        <v>233</v>
      </c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11"/>
      <c r="U137" s="103"/>
      <c r="V137" s="104"/>
      <c r="W137" s="139"/>
      <c r="X137" s="145">
        <f>IF(U137="",0,U137)</f>
        <v>0</v>
      </c>
      <c r="Y137" s="145">
        <f>IF(V137="",0,V137)</f>
        <v>0</v>
      </c>
      <c r="Z137" s="145">
        <f>IF(W137="",0,W137)</f>
        <v>0</v>
      </c>
    </row>
    <row r="138" spans="1:26" s="45" customFormat="1" ht="12.75" customHeight="1" hidden="1">
      <c r="A138" s="107" t="s">
        <v>234</v>
      </c>
      <c r="B138" s="138" t="s">
        <v>235</v>
      </c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3"/>
      <c r="V138" s="104"/>
      <c r="W138" s="139"/>
      <c r="X138" s="44">
        <f>IF(U138="",0,U138)</f>
        <v>0</v>
      </c>
      <c r="Y138" s="44">
        <f>IF(V138="",0,V138)</f>
        <v>0</v>
      </c>
      <c r="Z138" s="44">
        <f>IF(W138="",0,W138)</f>
        <v>0</v>
      </c>
    </row>
    <row r="139" spans="1:26" s="45" customFormat="1" ht="12.75">
      <c r="A139" s="107"/>
      <c r="B139" s="138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3"/>
      <c r="V139" s="146"/>
      <c r="W139" s="139"/>
      <c r="X139" s="44">
        <f>IF(U139="",0,U139)</f>
        <v>0</v>
      </c>
      <c r="Y139" s="44">
        <f>IF(V139="",0,V139)</f>
        <v>0</v>
      </c>
      <c r="Z139" s="44">
        <f>IF(W139="",0,W139)</f>
        <v>0</v>
      </c>
    </row>
    <row r="140" spans="1:26" s="45" customFormat="1" ht="18" customHeight="1">
      <c r="A140" s="147" t="s">
        <v>236</v>
      </c>
      <c r="B140" s="148" t="s">
        <v>237</v>
      </c>
      <c r="C140" s="149"/>
      <c r="D140" s="149"/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  <c r="P140" s="149"/>
      <c r="Q140" s="149"/>
      <c r="R140" s="149"/>
      <c r="S140" s="149"/>
      <c r="T140" s="149"/>
      <c r="U140" s="127">
        <f>IF(SUM(X97+X107+X111+X135)=0,"",SUM(X97+X107+X111+X135))</f>
      </c>
      <c r="V140" s="127">
        <f>IF(SUM(Y97+Y107+Y111+Y135)=0,"",SUM(Y97+Y107+Y111+Y135))</f>
      </c>
      <c r="W140" s="150">
        <f>IF(SUM(Z97+Z107+Z111+Z135)=0,"",SUM(Z97+Z107+Z111+Z135))</f>
        <v>1146</v>
      </c>
      <c r="X140" s="44">
        <f>IF(U140="",0,U140)</f>
        <v>0</v>
      </c>
      <c r="Y140" s="44">
        <f>IF(V140="",0,V140)</f>
        <v>0</v>
      </c>
      <c r="Z140" s="44">
        <f>IF(W140="",0,W140)</f>
        <v>1146</v>
      </c>
    </row>
    <row r="141" spans="1:26" s="45" customFormat="1" ht="12.75">
      <c r="A141" s="43"/>
      <c r="B141" s="151"/>
      <c r="C141" s="152"/>
      <c r="D141" s="152"/>
      <c r="E141" s="152"/>
      <c r="F141" s="152"/>
      <c r="G141" s="152"/>
      <c r="H141" s="152"/>
      <c r="I141" s="152"/>
      <c r="J141" s="152"/>
      <c r="K141" s="152"/>
      <c r="L141" s="152"/>
      <c r="M141" s="152"/>
      <c r="N141" s="152"/>
      <c r="O141" s="152"/>
      <c r="P141" s="152"/>
      <c r="Q141" s="152"/>
      <c r="R141" s="152"/>
      <c r="S141" s="152"/>
      <c r="T141" s="152"/>
      <c r="U141" s="153"/>
      <c r="V141" s="153"/>
      <c r="W141" s="154"/>
      <c r="X141" s="44"/>
      <c r="Y141" s="44"/>
      <c r="Z141" s="44"/>
    </row>
    <row r="142" spans="1:26" s="45" customFormat="1" ht="34.5" customHeight="1">
      <c r="A142" s="43"/>
      <c r="B142" s="151"/>
      <c r="C142" s="152"/>
      <c r="D142" s="152"/>
      <c r="E142" s="152"/>
      <c r="F142" s="152"/>
      <c r="G142" s="152"/>
      <c r="H142" s="152"/>
      <c r="I142" s="152"/>
      <c r="J142" s="152"/>
      <c r="K142" s="152"/>
      <c r="L142" s="152"/>
      <c r="M142" s="152"/>
      <c r="N142" s="152"/>
      <c r="O142" s="152"/>
      <c r="P142" s="152"/>
      <c r="Q142" s="152"/>
      <c r="R142" s="152"/>
      <c r="S142" s="152"/>
      <c r="T142" s="152"/>
      <c r="U142" s="153"/>
      <c r="V142" s="153"/>
      <c r="W142" s="154"/>
      <c r="X142" s="44"/>
      <c r="Y142" s="44"/>
      <c r="Z142" s="44"/>
    </row>
    <row r="143" spans="1:26" s="45" customFormat="1" ht="12.75">
      <c r="A143" s="43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85"/>
      <c r="X143" s="44"/>
      <c r="Y143" s="44"/>
      <c r="Z143" s="44"/>
    </row>
    <row r="144" spans="1:26" s="45" customFormat="1" ht="13.5">
      <c r="A144" s="64" t="s">
        <v>38</v>
      </c>
      <c r="B144" s="65"/>
      <c r="C144" s="65"/>
      <c r="D144" s="65"/>
      <c r="E144" s="129" t="str">
        <f>E76</f>
        <v>SZENTGOTTHÁRD, 2008.április 15.</v>
      </c>
      <c r="F144" s="55"/>
      <c r="G144" s="55"/>
      <c r="H144" s="55"/>
      <c r="I144" s="55"/>
      <c r="J144" s="55"/>
      <c r="K144" s="55"/>
      <c r="L144" s="55"/>
      <c r="M144" s="55"/>
      <c r="N144" s="55"/>
      <c r="O144" s="44"/>
      <c r="P144" s="44"/>
      <c r="Q144" s="44"/>
      <c r="R144" s="44"/>
      <c r="S144" s="44"/>
      <c r="T144" s="44"/>
      <c r="U144" s="55"/>
      <c r="V144" s="55"/>
      <c r="W144" s="130"/>
      <c r="X144" s="44"/>
      <c r="Y144" s="44"/>
      <c r="Z144" s="44"/>
    </row>
    <row r="145" spans="1:26" s="45" customFormat="1" ht="13.5">
      <c r="A145" s="65"/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70" t="s">
        <v>39</v>
      </c>
      <c r="R145" s="70"/>
      <c r="S145" s="70"/>
      <c r="T145" s="68"/>
      <c r="U145" s="71"/>
      <c r="V145" s="70"/>
      <c r="W145" s="131"/>
      <c r="X145" s="44"/>
      <c r="Y145" s="44"/>
      <c r="Z145" s="44"/>
    </row>
    <row r="146" spans="1:26" s="45" customFormat="1" ht="13.5">
      <c r="A146" s="65"/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71"/>
      <c r="V146" s="70"/>
      <c r="W146" s="131"/>
      <c r="X146" s="44"/>
      <c r="Y146" s="44"/>
      <c r="Z146" s="44"/>
    </row>
    <row r="147" spans="1:26" s="45" customFormat="1" ht="12.75">
      <c r="A147" s="43"/>
      <c r="B147" s="44"/>
      <c r="C147" s="44"/>
      <c r="D147" s="44"/>
      <c r="E147" s="44"/>
      <c r="F147" s="44"/>
      <c r="G147" s="44"/>
      <c r="H147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</row>
    <row r="149" spans="1:26" s="45" customFormat="1" ht="9.7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/>
      <c r="O149"/>
      <c r="P149"/>
      <c r="Q149"/>
      <c r="R149"/>
      <c r="S149"/>
      <c r="T149" s="44"/>
      <c r="U149" s="44"/>
      <c r="V149" s="44"/>
      <c r="W149" s="44"/>
      <c r="X149" s="44"/>
      <c r="Y149" s="44"/>
      <c r="Z149" s="44"/>
    </row>
    <row r="150" spans="1:26" s="45" customFormat="1" ht="13.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/>
      <c r="O150"/>
      <c r="P150"/>
      <c r="Q150"/>
      <c r="R150"/>
      <c r="S150"/>
      <c r="T150" s="44"/>
      <c r="U150" s="44"/>
      <c r="V150" s="44"/>
      <c r="W150" s="44"/>
      <c r="X150" s="44"/>
      <c r="Y150" s="44"/>
      <c r="Z150" s="44"/>
    </row>
    <row r="151" spans="1:26" s="45" customFormat="1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 s="44"/>
      <c r="Y151" s="44"/>
      <c r="Z151" s="44"/>
    </row>
    <row r="152" spans="1:26" s="45" customFormat="1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 s="44"/>
      <c r="Y152" s="44"/>
      <c r="Z152" s="44"/>
    </row>
    <row r="153" spans="1:26" s="45" customFormat="1" ht="13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 s="44"/>
      <c r="Y153" s="44"/>
      <c r="Z153" s="44"/>
    </row>
    <row r="154" spans="1:26" s="45" customFormat="1" ht="18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 s="44"/>
      <c r="Y154" s="44"/>
      <c r="Z154" s="44"/>
    </row>
    <row r="155" spans="1:26" s="45" customFormat="1" ht="15.7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 s="44"/>
      <c r="Y155" s="44"/>
      <c r="Z155" s="44"/>
    </row>
    <row r="156" spans="1:26" s="45" customFormat="1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 s="44"/>
      <c r="Y156" s="44"/>
      <c r="Z156" s="44"/>
    </row>
    <row r="157" spans="1:26" s="45" customFormat="1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 s="44"/>
      <c r="Y157" s="44"/>
      <c r="Z157" s="44"/>
    </row>
    <row r="158" spans="1:26" s="45" customFormat="1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 s="44"/>
      <c r="Y158" s="44"/>
      <c r="Z158" s="44"/>
    </row>
    <row r="159" spans="1:26" s="45" customFormat="1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 s="44"/>
      <c r="Y159" s="44"/>
      <c r="Z159" s="44"/>
    </row>
    <row r="160" spans="1:26" s="45" customFormat="1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 s="44"/>
      <c r="Y160" s="44"/>
      <c r="Z160" s="44"/>
    </row>
    <row r="161" spans="1:26" s="45" customFormat="1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 s="44"/>
      <c r="Y161" s="44"/>
      <c r="Z161" s="44"/>
    </row>
    <row r="162" spans="1:26" s="45" customFormat="1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 s="44"/>
      <c r="Y162" s="44"/>
      <c r="Z162" s="44"/>
    </row>
    <row r="163" spans="1:26" s="47" customFormat="1" ht="30.7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 s="46"/>
      <c r="Y163" s="46"/>
      <c r="Z163" s="46"/>
    </row>
    <row r="164" spans="1:26" s="45" customFormat="1" ht="12.75" customHeight="1" hidden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 s="44">
        <f>IF(U164="",0,U164)</f>
        <v>0</v>
      </c>
      <c r="Y164" s="44">
        <f>IF(V164="",0,V164)</f>
        <v>0</v>
      </c>
      <c r="Z164" s="44">
        <f>IF(W164="",0,W164)</f>
        <v>0</v>
      </c>
    </row>
    <row r="165" spans="1:26" s="45" customFormat="1" ht="12.75" customHeight="1" hidden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 s="44">
        <f>IF(U165="",0,U165)</f>
        <v>0</v>
      </c>
      <c r="Y165" s="44">
        <f>IF(V165="",0,V165)</f>
        <v>0</v>
      </c>
      <c r="Z165" s="44">
        <f>IF(W165="",0,W165)</f>
        <v>0</v>
      </c>
    </row>
    <row r="166" spans="1:26" s="45" customFormat="1" ht="18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 s="44">
        <f>IF(U166="",0,U166)</f>
        <v>0</v>
      </c>
      <c r="Y166" s="44">
        <f>IF(V166="",0,V166)</f>
        <v>0</v>
      </c>
      <c r="Z166" s="44">
        <f>IF(W166="",0,W166)</f>
        <v>0</v>
      </c>
    </row>
    <row r="167" spans="1:26" s="45" customFormat="1" ht="12.75" customHeight="1" hidden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 s="44">
        <f>IF(U167="",0,U167)</f>
        <v>0</v>
      </c>
      <c r="Y167" s="44">
        <f>IF(V167="",0,V167)</f>
        <v>0</v>
      </c>
      <c r="Z167" s="44">
        <f>IF(W167="",0,W167)</f>
        <v>0</v>
      </c>
    </row>
    <row r="168" spans="1:26" s="45" customFormat="1" ht="12.75" customHeight="1" hidden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 s="44">
        <f>IF(U168="",0,U168)</f>
        <v>0</v>
      </c>
      <c r="Y168" s="44">
        <f>IF(V168="",0,V168)</f>
        <v>0</v>
      </c>
      <c r="Z168" s="44">
        <f>IF(W168="",0,W168)</f>
        <v>0</v>
      </c>
    </row>
    <row r="169" spans="1:26" s="45" customFormat="1" ht="18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 s="44">
        <f>IF(U169="",0,U169)</f>
        <v>0</v>
      </c>
      <c r="Y169" s="44">
        <f>IF(V169="",0,V169)</f>
        <v>0</v>
      </c>
      <c r="Z169" s="44">
        <f>IF(W169="",0,W169)</f>
        <v>0</v>
      </c>
    </row>
    <row r="170" spans="1:26" s="45" customFormat="1" ht="18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 s="44">
        <f>IF(U170="",0,U170)</f>
        <v>0</v>
      </c>
      <c r="Y170" s="44">
        <f>IF(V170="",0,V170)</f>
        <v>0</v>
      </c>
      <c r="Z170" s="44">
        <f>IF(W170="",0,W170)</f>
        <v>0</v>
      </c>
    </row>
    <row r="171" spans="1:26" s="45" customFormat="1" ht="12.75" customHeight="1" hidden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 s="44">
        <f>IF(U171="",0,U171)</f>
        <v>0</v>
      </c>
      <c r="Y171" s="44">
        <f>IF(V171="",0,V171)</f>
        <v>0</v>
      </c>
      <c r="Z171" s="44">
        <f>IF(W171="",0,W171)</f>
        <v>0</v>
      </c>
    </row>
    <row r="172" spans="1:26" s="45" customFormat="1" ht="12.75" customHeight="1" hidden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 s="44">
        <f>IF(U172="",0,U172)</f>
        <v>0</v>
      </c>
      <c r="Y172" s="44">
        <f>IF(V172="",0,V172)</f>
        <v>0</v>
      </c>
      <c r="Z172" s="44">
        <f>IF(W172="",0,W172)</f>
        <v>0</v>
      </c>
    </row>
    <row r="173" spans="1:26" s="45" customFormat="1" ht="12.75" customHeight="1" hidden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 s="44">
        <f>IF(U173="",0,U173)</f>
        <v>0</v>
      </c>
      <c r="Y173" s="44">
        <f>IF(V173="",0,V173)</f>
        <v>0</v>
      </c>
      <c r="Z173" s="44">
        <f>IF(W173="",0,W173)</f>
        <v>0</v>
      </c>
    </row>
    <row r="174" spans="1:26" s="45" customFormat="1" ht="12.75" customHeight="1" hidden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 s="44">
        <f>IF(U174="",0,U174)</f>
        <v>0</v>
      </c>
      <c r="Y174" s="44">
        <f>IF(V174="",0,V174)</f>
        <v>0</v>
      </c>
      <c r="Z174" s="44">
        <f>IF(W174="",0,W174)</f>
        <v>0</v>
      </c>
    </row>
    <row r="175" spans="1:26" s="45" customFormat="1" ht="12.75" customHeight="1" hidden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 s="44">
        <f>IF(U175="",0,U175)</f>
        <v>0</v>
      </c>
      <c r="Y175" s="44">
        <f>IF(V175="",0,V175)</f>
        <v>0</v>
      </c>
      <c r="Z175" s="44">
        <f>IF(W175="",0,W175)</f>
        <v>0</v>
      </c>
    </row>
    <row r="176" spans="1:26" s="45" customFormat="1" ht="12.75" customHeight="1" hidden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 s="44">
        <f>IF(U176="",0,U176)</f>
        <v>0</v>
      </c>
      <c r="Y176" s="44">
        <f>IF(V176="",0,V176)</f>
        <v>0</v>
      </c>
      <c r="Z176" s="44">
        <f>IF(W176="",0,W176)</f>
        <v>0</v>
      </c>
    </row>
    <row r="177" spans="1:26" s="45" customFormat="1" ht="18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 s="44">
        <f>IF(U177="",0,U177)</f>
        <v>0</v>
      </c>
      <c r="Y177" s="44">
        <f>IF(V177="",0,V177)</f>
        <v>0</v>
      </c>
      <c r="Z177" s="44">
        <f>IF(W177="",0,W177)</f>
        <v>0</v>
      </c>
    </row>
    <row r="178" spans="1:26" s="45" customFormat="1" ht="12.75" customHeight="1" hidden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 s="44">
        <f>IF(U178="",0,U178)</f>
        <v>0</v>
      </c>
      <c r="Y178" s="44">
        <f>IF(V178="",0,V178)</f>
        <v>0</v>
      </c>
      <c r="Z178" s="44">
        <f>IF(W178="",0,W178)</f>
        <v>0</v>
      </c>
    </row>
    <row r="179" spans="1:26" s="45" customFormat="1" ht="12.75" customHeight="1" hidden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 s="44">
        <f>IF(U179="",0,U179)</f>
        <v>0</v>
      </c>
      <c r="Y179" s="44">
        <f>IF(V179="",0,V179)</f>
        <v>0</v>
      </c>
      <c r="Z179" s="44">
        <f>IF(W179="",0,W179)</f>
        <v>0</v>
      </c>
    </row>
    <row r="180" spans="1:26" s="45" customFormat="1" ht="12.75" customHeight="1" hidden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 s="44">
        <f>IF(U180="",0,U180)</f>
        <v>0</v>
      </c>
      <c r="Y180" s="44">
        <f>IF(V180="",0,V180)</f>
        <v>0</v>
      </c>
      <c r="Z180" s="44">
        <f>IF(W180="",0,W180)</f>
        <v>0</v>
      </c>
    </row>
    <row r="181" spans="1:26" s="45" customFormat="1" ht="18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 s="44">
        <f>IF(U181="",0,U181)</f>
        <v>0</v>
      </c>
      <c r="Y181" s="44">
        <f>IF(V181="",0,V181)</f>
        <v>0</v>
      </c>
      <c r="Z181" s="44">
        <f>IF(W181="",0,W181)</f>
        <v>0</v>
      </c>
    </row>
    <row r="182" spans="1:26" s="45" customFormat="1" ht="18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 s="44">
        <f>IF(U182="",0,U182)</f>
        <v>0</v>
      </c>
      <c r="Y182" s="44">
        <f>IF(V182="",0,V182)</f>
        <v>0</v>
      </c>
      <c r="Z182" s="44">
        <f>IF(W182="",0,W182)</f>
        <v>0</v>
      </c>
    </row>
    <row r="183" spans="1:26" s="45" customFormat="1" ht="18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 s="44">
        <f>IF(U183="",0,U183)</f>
        <v>0</v>
      </c>
      <c r="Y183" s="44">
        <f>IF(V183="",0,V183)</f>
        <v>0</v>
      </c>
      <c r="Z183" s="44">
        <f>IF(W183="",0,W183)</f>
        <v>0</v>
      </c>
    </row>
    <row r="184" spans="1:26" s="45" customFormat="1" ht="12.75" customHeight="1" hidden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 s="44">
        <f>IF(U184="",0,U184)</f>
        <v>0</v>
      </c>
      <c r="Y184" s="44">
        <f>IF(V184="",0,V184)</f>
        <v>0</v>
      </c>
      <c r="Z184" s="44">
        <f>IF(W184="",0,W184)</f>
        <v>0</v>
      </c>
    </row>
    <row r="185" spans="1:26" s="45" customFormat="1" ht="27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 s="44">
        <f>IF(U185="",0,U185)</f>
        <v>0</v>
      </c>
      <c r="Y185" s="44">
        <f>IF(V185="",0,V185)</f>
        <v>0</v>
      </c>
      <c r="Z185" s="44">
        <f>IF(W185="",0,W185)</f>
        <v>0</v>
      </c>
    </row>
    <row r="186" spans="1:26" s="45" customFormat="1" ht="12.75" customHeight="1" hidden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 s="44">
        <f>IF(U186="",0,U186)</f>
        <v>0</v>
      </c>
      <c r="Y186" s="44">
        <f>IF(V186="",0,V186)</f>
        <v>0</v>
      </c>
      <c r="Z186" s="44">
        <f>IF(W186="",0,W186)</f>
        <v>0</v>
      </c>
    </row>
    <row r="187" spans="1:26" s="45" customFormat="1" ht="12.75" customHeight="1" hidden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 s="44">
        <f>IF(U187="",0,U187)</f>
        <v>0</v>
      </c>
      <c r="Y187" s="44">
        <f>IF(V187="",0,V187)</f>
        <v>0</v>
      </c>
      <c r="Z187" s="44">
        <f>IF(W187="",0,W187)</f>
        <v>0</v>
      </c>
    </row>
    <row r="188" spans="1:26" s="45" customFormat="1" ht="12.75" customHeight="1" hidden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 s="44">
        <f>IF(U188="",0,U188)</f>
        <v>0</v>
      </c>
      <c r="Y188" s="44">
        <f>IF(V188="",0,V188)</f>
        <v>0</v>
      </c>
      <c r="Z188" s="44">
        <f>IF(W188="",0,W188)</f>
        <v>0</v>
      </c>
    </row>
    <row r="189" spans="1:26" s="45" customFormat="1" ht="12.75" customHeight="1" hidden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 s="44">
        <f>IF(U189="",0,U189)</f>
        <v>0</v>
      </c>
      <c r="Y189" s="44">
        <f>IF(V189="",0,V189)</f>
        <v>0</v>
      </c>
      <c r="Z189" s="44">
        <f>IF(W189="",0,W189)</f>
        <v>0</v>
      </c>
    </row>
    <row r="190" spans="1:26" s="45" customFormat="1" ht="12.75" customHeight="1" hidden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 s="44">
        <f>IF(U190="",0,U190)</f>
        <v>0</v>
      </c>
      <c r="Y190" s="44">
        <f>IF(V190="",0,V190)</f>
        <v>0</v>
      </c>
      <c r="Z190" s="44">
        <f>IF(W190="",0,W190)</f>
        <v>0</v>
      </c>
    </row>
    <row r="191" spans="1:26" s="45" customFormat="1" ht="12.75" customHeight="1" hidden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 s="44">
        <f>IF(U191="",0,U191)</f>
        <v>0</v>
      </c>
      <c r="Y191" s="44">
        <f>IF(V191="",0,V191)</f>
        <v>0</v>
      </c>
      <c r="Z191" s="44">
        <f>IF(W191="",0,W191)</f>
        <v>0</v>
      </c>
    </row>
    <row r="192" spans="1:26" s="45" customFormat="1" ht="12.75" customHeight="1" hidden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 s="44">
        <f>IF(U192="",0,U192)</f>
        <v>0</v>
      </c>
      <c r="Y192" s="44">
        <f>IF(V192="",0,V192)</f>
        <v>0</v>
      </c>
      <c r="Z192" s="44">
        <f>IF(W192="",0,W192)</f>
        <v>0</v>
      </c>
    </row>
    <row r="193" spans="1:26" s="45" customFormat="1" ht="12.75" customHeight="1" hidden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 s="44">
        <f>IF(U193="",0,U193)</f>
        <v>0</v>
      </c>
      <c r="Y193" s="44">
        <f>IF(V193="",0,V193)</f>
        <v>0</v>
      </c>
      <c r="Z193" s="44">
        <f>IF(W193="",0,W193)</f>
        <v>0</v>
      </c>
    </row>
    <row r="194" spans="1:26" s="45" customFormat="1" ht="12.75" customHeight="1" hidden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 s="44">
        <f>IF(U194="",0,U194)</f>
        <v>0</v>
      </c>
      <c r="Y194" s="44">
        <f>IF(V194="",0,V194)</f>
        <v>0</v>
      </c>
      <c r="Z194" s="44">
        <f>IF(W194="",0,W194)</f>
        <v>0</v>
      </c>
    </row>
    <row r="195" spans="1:26" s="45" customFormat="1" ht="18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 s="44">
        <f>IF(U195="",0,U195)</f>
        <v>0</v>
      </c>
      <c r="Y195" s="44">
        <f>IF(V195="",0,V195)</f>
        <v>0</v>
      </c>
      <c r="Z195" s="44">
        <f>IF(W195="",0,W195)</f>
        <v>0</v>
      </c>
    </row>
    <row r="196" spans="1:26" s="45" customFormat="1" ht="12.75" customHeight="1" hidden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 s="44">
        <f>IF(U196="",0,U196)</f>
        <v>0</v>
      </c>
      <c r="Y196" s="44">
        <f>IF(V196="",0,V196)</f>
        <v>0</v>
      </c>
      <c r="Z196" s="44">
        <f>IF(W196="",0,W196)</f>
        <v>0</v>
      </c>
    </row>
    <row r="197" spans="1:26" s="45" customFormat="1" ht="12.75" customHeight="1" hidden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 s="44">
        <f>IF(U197="",0,U197)</f>
        <v>0</v>
      </c>
      <c r="Y197" s="44">
        <f>IF(V197="",0,V197)</f>
        <v>0</v>
      </c>
      <c r="Z197" s="44">
        <f>IF(W197="",0,W197)</f>
        <v>0</v>
      </c>
    </row>
    <row r="198" spans="1:26" s="45" customFormat="1" ht="12.75" customHeight="1" hidden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 s="44">
        <f>IF(U198="",0,U198)</f>
        <v>0</v>
      </c>
      <c r="Y198" s="44">
        <f>IF(V198="",0,V198)</f>
        <v>0</v>
      </c>
      <c r="Z198" s="44">
        <f>IF(W198="",0,W198)</f>
        <v>0</v>
      </c>
    </row>
    <row r="199" spans="1:26" s="45" customFormat="1" ht="12.75" customHeight="1" hidden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 s="44">
        <f>IF(U199="",0,U199)</f>
        <v>0</v>
      </c>
      <c r="Y199" s="44">
        <f>IF(V199="",0,V199)</f>
        <v>0</v>
      </c>
      <c r="Z199" s="44">
        <f>IF(W199="",0,W199)</f>
        <v>0</v>
      </c>
    </row>
    <row r="200" spans="1:26" s="45" customFormat="1" ht="12.75" customHeight="1" hidden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 s="44">
        <f>IF(U200="",0,U200)</f>
        <v>0</v>
      </c>
      <c r="Y200" s="44">
        <f>IF(V200="",0,V200)</f>
        <v>0</v>
      </c>
      <c r="Z200" s="44">
        <f>IF(W200="",0,W200)</f>
        <v>0</v>
      </c>
    </row>
    <row r="201" spans="1:26" s="45" customFormat="1" ht="12.75" customHeight="1" hidden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 s="44">
        <f>IF(U201="",0,U201)</f>
        <v>0</v>
      </c>
      <c r="Y201" s="44">
        <f>IF(V201="",0,V201)</f>
        <v>0</v>
      </c>
      <c r="Z201" s="44">
        <f>IF(W201="",0,W201)</f>
        <v>0</v>
      </c>
    </row>
    <row r="202" spans="1:26" s="45" customFormat="1" ht="18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 s="44">
        <f>IF(U202="",0,U202)</f>
        <v>0</v>
      </c>
      <c r="Y202" s="44">
        <f>IF(V202="",0,V202)</f>
        <v>0</v>
      </c>
      <c r="Z202" s="44">
        <f>IF(W202="",0,W202)</f>
        <v>0</v>
      </c>
    </row>
    <row r="203" spans="1:26" s="45" customFormat="1" ht="18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 s="44">
        <f>IF(U203="",0,U203)</f>
        <v>0</v>
      </c>
      <c r="Y203" s="44">
        <f>IF(V203="",0,V203)</f>
        <v>0</v>
      </c>
      <c r="Z203" s="44">
        <f>IF(W203="",0,W203)</f>
        <v>0</v>
      </c>
    </row>
    <row r="204" spans="1:26" s="45" customFormat="1" ht="18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 s="44">
        <f>IF(U204="",0,U204)</f>
        <v>0</v>
      </c>
      <c r="Y204" s="44">
        <f>IF(V204="",0,V204)</f>
        <v>0</v>
      </c>
      <c r="Z204" s="44">
        <f>IF(W204="",0,W204)</f>
        <v>0</v>
      </c>
    </row>
    <row r="205" spans="1:26" s="45" customFormat="1" ht="18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 s="44">
        <f>IF(U205="",0,U205)</f>
        <v>0</v>
      </c>
      <c r="Y205" s="44">
        <f>IF(V205="",0,V205)</f>
        <v>0</v>
      </c>
      <c r="Z205" s="44">
        <f>IF(W205="",0,W205)</f>
        <v>0</v>
      </c>
    </row>
    <row r="206" spans="1:26" s="45" customFormat="1" ht="18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 s="44">
        <f>IF(U206="",0,U206)</f>
        <v>0</v>
      </c>
      <c r="Y206" s="44">
        <f>IF(V206="",0,V206)</f>
        <v>0</v>
      </c>
      <c r="Z206" s="44">
        <f>IF(W206="",0,W206)</f>
        <v>0</v>
      </c>
    </row>
    <row r="207" spans="1:26" s="45" customFormat="1" ht="18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 s="44">
        <f>IF(U207="",0,U207)</f>
        <v>0</v>
      </c>
      <c r="Y207" s="44">
        <f>IF(V207="",0,V207)</f>
        <v>0</v>
      </c>
      <c r="Z207" s="44">
        <f>IF(W207="",0,W207)</f>
        <v>0</v>
      </c>
    </row>
    <row r="208" spans="1:26" s="45" customFormat="1" ht="18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 s="44">
        <f>IF(U208="",0,U208)</f>
        <v>0</v>
      </c>
      <c r="Y208" s="44">
        <f>IF(V208="",0,V208)</f>
        <v>0</v>
      </c>
      <c r="Z208" s="44">
        <f>IF(W208="",0,W208)</f>
        <v>0</v>
      </c>
    </row>
    <row r="209" spans="1:26" s="45" customFormat="1" ht="18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 s="44">
        <f>IF(U209="",0,U209)</f>
        <v>0</v>
      </c>
      <c r="Y209" s="44">
        <f>IF(V209="",0,V209)</f>
        <v>0</v>
      </c>
      <c r="Z209" s="44">
        <f>IF(W209="",0,W209)</f>
        <v>0</v>
      </c>
    </row>
    <row r="210" spans="1:26" s="45" customFormat="1" ht="18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 s="44">
        <f>IF(U210="",0,U210)</f>
        <v>0</v>
      </c>
      <c r="Y210" s="44">
        <f>IF(V210="",0,V210)</f>
        <v>0</v>
      </c>
      <c r="Z210" s="44">
        <f>IF(W210="",0,W210)</f>
        <v>0</v>
      </c>
    </row>
    <row r="211" spans="1:26" s="45" customFormat="1" ht="12.75" customHeight="1" hidden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 s="44">
        <f>IF(U211="",0,U211)</f>
        <v>0</v>
      </c>
      <c r="Y211" s="44">
        <f>IF(V211="",0,V211)</f>
        <v>0</v>
      </c>
      <c r="Z211" s="44">
        <f>IF(W211="",0,W211)</f>
        <v>0</v>
      </c>
    </row>
    <row r="212" spans="1:26" s="45" customFormat="1" ht="12.75" customHeight="1" hidden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 s="44">
        <f>IF(U212="",0,U212)</f>
        <v>0</v>
      </c>
      <c r="Y212" s="44">
        <f>IF(V212="",0,V212)</f>
        <v>0</v>
      </c>
      <c r="Z212" s="44">
        <f>IF(W212="",0,W212)</f>
        <v>0</v>
      </c>
    </row>
    <row r="213" spans="1:26" s="45" customFormat="1" ht="12.75" hidden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 s="44">
        <f>IF(U213="",0,U213)</f>
        <v>0</v>
      </c>
      <c r="Y213" s="44">
        <f>IF(V213="",0,V213)</f>
        <v>0</v>
      </c>
      <c r="Z213" s="44">
        <f>IF(W213="",0,W213)</f>
        <v>0</v>
      </c>
    </row>
    <row r="214" spans="1:26" s="45" customFormat="1" ht="18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 s="44">
        <f>IF(U214="",0,U214)</f>
        <v>0</v>
      </c>
      <c r="Y214" s="44">
        <f>IF(V214="",0,V214)</f>
        <v>0</v>
      </c>
      <c r="Z214" s="44">
        <f>IF(W214="",0,W214)</f>
        <v>0</v>
      </c>
    </row>
    <row r="215" spans="1:26" s="45" customFormat="1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 s="44"/>
      <c r="Y215" s="44"/>
      <c r="Z215" s="44"/>
    </row>
    <row r="216" spans="1:26" s="45" customFormat="1" ht="9.7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 s="44"/>
      <c r="Y216" s="44"/>
      <c r="Z216" s="44"/>
    </row>
    <row r="217" spans="1:26" s="45" customFormat="1" ht="6.7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 s="44"/>
      <c r="Y217" s="44"/>
      <c r="Z217" s="44"/>
    </row>
    <row r="218" spans="1:26" s="45" customFormat="1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 s="44"/>
      <c r="Y218" s="44"/>
      <c r="Z218" s="44"/>
    </row>
    <row r="219" spans="1:26" s="45" customFormat="1" ht="13.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 s="68"/>
      <c r="Y219" s="44"/>
      <c r="Z219" s="44"/>
    </row>
    <row r="220" spans="1:26" s="45" customFormat="1" ht="13.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 s="68"/>
      <c r="Y220" s="44"/>
      <c r="Z220" s="44"/>
    </row>
    <row r="221" spans="1:26" s="45" customFormat="1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 s="44"/>
      <c r="Y221" s="44"/>
      <c r="Z221" s="44"/>
    </row>
    <row r="222" spans="1:26" s="45" customFormat="1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 s="44"/>
      <c r="Y222" s="44"/>
      <c r="Z222" s="44"/>
    </row>
    <row r="223" spans="1:23" s="45" customFormat="1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</row>
    <row r="224" spans="1:23" s="45" customFormat="1" ht="5.2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</row>
    <row r="225" spans="1:23" s="45" customFormat="1" ht="12.7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</row>
    <row r="226" spans="1:23" s="45" customFormat="1" ht="12.75" customHeight="1" hidden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</row>
    <row r="227" spans="1:23" s="45" customFormat="1" ht="12.75" customHeight="1" hidden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</row>
    <row r="228" spans="1:23" s="45" customFormat="1" ht="12.75" customHeight="1" hidden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</row>
    <row r="229" spans="1:23" s="45" customFormat="1" ht="12.75" customHeight="1" hidden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</row>
    <row r="230" spans="1:23" s="45" customFormat="1" ht="12.75" customHeight="1" hidden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</row>
    <row r="231" spans="1:23" s="45" customFormat="1" ht="12.75" customHeight="1" hidden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</row>
    <row r="232" spans="1:23" s="45" customFormat="1" ht="12.75" customHeight="1" hidden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</row>
    <row r="233" spans="1:23" s="45" customFormat="1" ht="12.75" customHeight="1" hidden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</row>
    <row r="234" spans="1:23" s="45" customFormat="1" ht="12.75" customHeight="1" hidden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</row>
    <row r="235" spans="1:23" s="45" customFormat="1" ht="12.75" customHeight="1" hidden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</row>
    <row r="236" spans="1:23" s="45" customFormat="1" ht="12.75" customHeight="1" hidden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</row>
    <row r="237" spans="1:23" s="45" customFormat="1" ht="12.75" customHeight="1" hidden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</row>
    <row r="238" spans="1:23" s="45" customFormat="1" ht="12.75" customHeight="1" hidden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</row>
    <row r="239" spans="1:23" s="45" customFormat="1" ht="12.75" customHeight="1" hidden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</row>
    <row r="240" spans="1:23" s="45" customFormat="1" ht="12.75" customHeight="1" hidden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</row>
    <row r="241" spans="1:23" s="45" customFormat="1" ht="12.75" customHeight="1" hidden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</row>
    <row r="242" spans="1:23" s="45" customFormat="1" ht="12.75" customHeight="1" hidden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</row>
    <row r="243" spans="1:23" s="45" customFormat="1" ht="12.75" customHeight="1" hidden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</row>
    <row r="244" spans="1:23" s="45" customFormat="1" ht="12.75" customHeight="1" hidden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</row>
    <row r="245" spans="1:23" s="45" customFormat="1" ht="12.75" customHeight="1" hidden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</row>
    <row r="246" spans="1:23" s="45" customFormat="1" ht="12.75" customHeight="1" hidden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</row>
    <row r="247" spans="1:23" s="45" customFormat="1" ht="12.75" customHeight="1" hidden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</row>
    <row r="248" spans="1:23" s="45" customFormat="1" ht="12.75" customHeight="1" hidden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</row>
    <row r="249" spans="1:23" s="45" customFormat="1" ht="12.75" customHeight="1" hidden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</row>
    <row r="250" spans="1:23" s="45" customFormat="1" ht="12.75" customHeight="1" hidden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</row>
    <row r="251" spans="1:23" s="45" customFormat="1" ht="12.75" customHeight="1" hidden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</row>
    <row r="252" spans="1:23" s="45" customFormat="1" ht="12.75" customHeight="1" hidden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</row>
    <row r="253" spans="1:23" s="45" customFormat="1" ht="12.75" customHeight="1" hidden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</row>
    <row r="254" spans="1:23" s="45" customFormat="1" ht="12.75" customHeight="1" hidden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</row>
    <row r="255" spans="1:23" s="45" customFormat="1" ht="12.75" customHeight="1" hidden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</row>
    <row r="256" spans="1:23" s="45" customFormat="1" ht="12.75" customHeight="1" hidden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</row>
    <row r="257" spans="1:23" s="45" customFormat="1" ht="12.75" customHeight="1" hidden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</row>
    <row r="258" spans="1:23" s="45" customFormat="1" ht="12.75" customHeight="1" hidden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</row>
    <row r="259" spans="1:23" s="45" customFormat="1" ht="12.75" customHeight="1" hidden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</row>
    <row r="260" spans="1:23" s="45" customFormat="1" ht="12.75" customHeight="1" hidden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</row>
    <row r="261" spans="1:23" s="45" customFormat="1" ht="12.75" customHeight="1" hidden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</row>
    <row r="262" spans="1:23" s="45" customFormat="1" ht="12.75" customHeight="1" hidden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</row>
    <row r="263" spans="1:23" s="45" customFormat="1" ht="12.75" customHeight="1" hidden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</row>
    <row r="264" spans="1:23" s="45" customFormat="1" ht="12.75" customHeight="1" hidden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</row>
    <row r="265" spans="1:23" s="45" customFormat="1" ht="12.75" customHeight="1" hidden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</row>
    <row r="266" spans="1:23" s="45" customFormat="1" ht="12.75" customHeight="1" hidden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</row>
    <row r="267" spans="1:23" s="45" customFormat="1" ht="12.75" customHeight="1" hidden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</row>
    <row r="268" spans="1:23" s="45" customFormat="1" ht="12.75" customHeight="1" hidden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</row>
    <row r="269" spans="1:23" s="45" customFormat="1" ht="12.75" customHeight="1" hidden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</row>
    <row r="270" spans="1:23" s="45" customFormat="1" ht="12.75" customHeight="1" hidden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</row>
    <row r="271" spans="1:23" s="45" customFormat="1" ht="12.75" customHeight="1" hidden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</row>
    <row r="272" spans="1:23" s="45" customFormat="1" ht="12.75" customHeight="1" hidden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</row>
    <row r="273" spans="1:23" s="45" customFormat="1" ht="12.75" customHeight="1" hidden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</row>
    <row r="274" spans="1:23" s="45" customFormat="1" ht="12.75" customHeight="1" hidden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</row>
    <row r="275" spans="1:23" s="45" customFormat="1" ht="12.75" customHeight="1" hidden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</row>
    <row r="276" spans="1:23" s="45" customFormat="1" ht="12.75" customHeight="1" hidden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</row>
    <row r="277" spans="1:23" s="45" customFormat="1" ht="12.75" customHeight="1" hidden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</row>
    <row r="278" spans="1:23" s="45" customFormat="1" ht="12.75" customHeight="1" hidden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</row>
    <row r="279" spans="1:23" s="45" customFormat="1" ht="12.75" customHeight="1" hidden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</row>
    <row r="280" spans="1:23" s="45" customFormat="1" ht="12.75" customHeight="1" hidden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</row>
    <row r="281" spans="1:23" s="45" customFormat="1" ht="12.75" customHeight="1" hidden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</row>
    <row r="282" spans="1:23" s="45" customFormat="1" ht="12.75" customHeight="1" hidden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</row>
    <row r="283" spans="1:23" s="45" customFormat="1" ht="12.75" customHeight="1" hidden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</row>
    <row r="284" spans="1:23" s="45" customFormat="1" ht="12.75" customHeight="1" hidden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</row>
    <row r="285" spans="1:23" s="45" customFormat="1" ht="12.75" customHeight="1" hidden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</row>
    <row r="286" spans="1:23" s="45" customFormat="1" ht="12.75" customHeight="1" hidden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</row>
    <row r="287" spans="1:23" s="45" customFormat="1" ht="12.75" customHeight="1" hidden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</row>
    <row r="288" spans="1:23" s="45" customFormat="1" ht="12.75" customHeight="1" hidden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</row>
    <row r="289" spans="1:23" s="45" customFormat="1" ht="12.75" customHeight="1" hidden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</row>
    <row r="290" spans="1:23" s="45" customFormat="1" ht="12.75" customHeight="1" hidden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</row>
    <row r="291" spans="1:23" s="45" customFormat="1" ht="12.75" customHeight="1" hidden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</row>
    <row r="292" spans="1:23" s="45" customFormat="1" ht="12.75" customHeight="1" hidden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</row>
    <row r="293" spans="1:23" s="45" customFormat="1" ht="12.75" customHeight="1" hidden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</row>
    <row r="294" spans="1:23" s="45" customFormat="1" ht="12.75" customHeight="1" hidden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</row>
    <row r="295" spans="1:23" s="45" customFormat="1" ht="12.75" customHeight="1" hidden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</row>
    <row r="296" spans="1:26" s="45" customFormat="1" ht="12.75" hidden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 s="42"/>
      <c r="Y296" s="42"/>
      <c r="Z296" s="42"/>
    </row>
    <row r="297" spans="1:26" s="45" customFormat="1" ht="12.75" hidden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 s="42"/>
      <c r="Y297" s="42"/>
      <c r="Z297" s="42"/>
    </row>
    <row r="298" spans="1:26" s="45" customFormat="1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 s="42"/>
      <c r="Y298" s="42"/>
      <c r="Z298" s="42"/>
    </row>
    <row r="299" spans="1:26" s="45" customFormat="1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 s="42"/>
      <c r="Y299" s="42"/>
      <c r="Z299" s="42"/>
    </row>
    <row r="300" spans="1:26" s="45" customFormat="1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 s="42"/>
      <c r="Y300" s="42"/>
      <c r="Z300" s="42"/>
    </row>
    <row r="301" spans="1:26" s="45" customFormat="1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 s="42"/>
      <c r="Y301" s="42"/>
      <c r="Z301" s="42"/>
    </row>
    <row r="302" spans="1:26" s="45" customFormat="1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 s="42"/>
      <c r="Y302" s="42"/>
      <c r="Z302" s="42"/>
    </row>
    <row r="303" spans="1:26" s="45" customFormat="1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 s="42"/>
      <c r="Y303" s="42"/>
      <c r="Z303" s="42"/>
    </row>
    <row r="304" spans="1:26" s="45" customFormat="1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 s="42"/>
      <c r="Y304" s="42"/>
      <c r="Z304" s="42"/>
    </row>
    <row r="305" spans="1:26" s="45" customFormat="1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 s="42"/>
      <c r="Y305" s="42"/>
      <c r="Z305" s="42"/>
    </row>
    <row r="306" spans="1:26" s="45" customFormat="1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 s="42"/>
      <c r="Y306" s="42"/>
      <c r="Z306" s="42"/>
    </row>
    <row r="307" spans="1:26" s="45" customFormat="1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 s="42"/>
      <c r="Y307" s="42"/>
      <c r="Z307" s="42"/>
    </row>
    <row r="308" spans="1:26" s="45" customFormat="1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 s="42"/>
      <c r="Y308" s="42"/>
      <c r="Z308" s="42"/>
    </row>
    <row r="309" spans="1:26" s="45" customFormat="1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 s="42"/>
      <c r="Y309" s="42"/>
      <c r="Z309" s="42"/>
    </row>
    <row r="310" spans="1:26" s="45" customFormat="1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 s="42"/>
      <c r="Y310" s="42"/>
      <c r="Z310" s="42"/>
    </row>
    <row r="311" spans="1:26" s="45" customFormat="1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 s="42"/>
      <c r="Y311" s="42"/>
      <c r="Z311" s="42"/>
    </row>
    <row r="312" spans="1:26" s="45" customFormat="1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 s="42"/>
      <c r="Y312" s="42"/>
      <c r="Z312" s="42"/>
    </row>
    <row r="313" spans="1:26" s="45" customFormat="1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 s="42"/>
      <c r="Y313" s="42"/>
      <c r="Z313" s="42"/>
    </row>
    <row r="314" spans="1:26" s="45" customFormat="1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 s="42"/>
      <c r="Y314" s="42"/>
      <c r="Z314" s="42"/>
    </row>
    <row r="315" spans="1:26" s="45" customFormat="1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 s="42"/>
      <c r="Y315" s="42"/>
      <c r="Z315" s="42"/>
    </row>
    <row r="316" spans="1:26" s="45" customFormat="1" ht="12.75">
      <c r="A316"/>
      <c r="B316"/>
      <c r="C316" s="42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 s="42"/>
      <c r="Y316" s="42"/>
      <c r="Z316" s="42"/>
    </row>
    <row r="317" spans="1:26" s="45" customFormat="1" ht="12.75">
      <c r="A317" s="42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155"/>
      <c r="X317" s="42"/>
      <c r="Y317" s="42"/>
      <c r="Z317" s="42"/>
    </row>
    <row r="318" spans="1:26" s="45" customFormat="1" ht="12.75">
      <c r="A318" s="42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155"/>
      <c r="X318" s="42"/>
      <c r="Y318" s="42"/>
      <c r="Z318" s="42"/>
    </row>
    <row r="319" spans="1:26" s="45" customFormat="1" ht="12.75">
      <c r="A319" s="42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155"/>
      <c r="X319" s="42"/>
      <c r="Y319" s="42"/>
      <c r="Z319" s="42"/>
    </row>
    <row r="320" spans="1:26" s="45" customFormat="1" ht="12.75">
      <c r="A320" s="42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155"/>
      <c r="X320" s="42"/>
      <c r="Y320" s="42"/>
      <c r="Z320" s="42"/>
    </row>
    <row r="321" spans="1:26" s="45" customFormat="1" ht="12.75">
      <c r="A321" s="42"/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155"/>
      <c r="X321" s="42"/>
      <c r="Y321" s="42"/>
      <c r="Z321" s="42"/>
    </row>
    <row r="322" spans="1:26" s="45" customFormat="1" ht="12.75">
      <c r="A322" s="42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155"/>
      <c r="X322" s="42"/>
      <c r="Y322" s="42"/>
      <c r="Z322" s="42"/>
    </row>
    <row r="323" spans="1:26" s="45" customFormat="1" ht="12.75">
      <c r="A323" s="42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155"/>
      <c r="X323" s="42"/>
      <c r="Y323" s="42"/>
      <c r="Z323" s="42"/>
    </row>
    <row r="324" spans="1:26" s="45" customFormat="1" ht="12.75">
      <c r="A324" s="42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155"/>
      <c r="X324" s="42"/>
      <c r="Y324" s="42"/>
      <c r="Z324" s="42"/>
    </row>
    <row r="325" spans="1:26" s="45" customFormat="1" ht="12.75">
      <c r="A325" s="42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155"/>
      <c r="X325" s="42"/>
      <c r="Y325" s="42"/>
      <c r="Z325" s="42"/>
    </row>
    <row r="326" spans="1:26" s="45" customFormat="1" ht="12.75">
      <c r="A326" s="42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155"/>
      <c r="X326" s="42"/>
      <c r="Y326" s="42"/>
      <c r="Z326" s="42"/>
    </row>
    <row r="327" spans="1:26" s="45" customFormat="1" ht="12.75">
      <c r="A327" s="4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155"/>
      <c r="X327" s="42"/>
      <c r="Y327" s="42"/>
      <c r="Z327" s="42"/>
    </row>
    <row r="328" spans="1:26" s="45" customFormat="1" ht="12.75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155"/>
      <c r="X328" s="42"/>
      <c r="Y328" s="42"/>
      <c r="Z328" s="42"/>
    </row>
    <row r="329" spans="1:26" s="45" customFormat="1" ht="12.75">
      <c r="A329" s="42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155"/>
      <c r="X329" s="42"/>
      <c r="Y329" s="42"/>
      <c r="Z329" s="42"/>
    </row>
    <row r="330" spans="1:26" s="45" customFormat="1" ht="12.75">
      <c r="A330" s="42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155"/>
      <c r="X330" s="42"/>
      <c r="Y330" s="42"/>
      <c r="Z330" s="42"/>
    </row>
    <row r="331" spans="1:26" s="45" customFormat="1" ht="12.75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155"/>
      <c r="X331" s="42"/>
      <c r="Y331" s="42"/>
      <c r="Z331" s="42"/>
    </row>
    <row r="332" spans="1:26" s="45" customFormat="1" ht="12.75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155"/>
      <c r="X332" s="42"/>
      <c r="Y332" s="42"/>
      <c r="Z332" s="42"/>
    </row>
    <row r="333" spans="1:26" s="45" customFormat="1" ht="12.75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155"/>
      <c r="X333" s="42"/>
      <c r="Y333" s="42"/>
      <c r="Z333" s="42"/>
    </row>
    <row r="334" spans="1:26" s="45" customFormat="1" ht="12.75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155"/>
      <c r="X334" s="42"/>
      <c r="Y334" s="42"/>
      <c r="Z334" s="42"/>
    </row>
    <row r="335" spans="1:26" s="45" customFormat="1" ht="12.75">
      <c r="A335" s="42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155"/>
      <c r="X335" s="42"/>
      <c r="Y335" s="42"/>
      <c r="Z335" s="42"/>
    </row>
    <row r="336" spans="1:26" s="45" customFormat="1" ht="12.75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155"/>
      <c r="X336" s="42"/>
      <c r="Y336" s="42"/>
      <c r="Z336" s="42"/>
    </row>
    <row r="337" spans="1:26" s="45" customFormat="1" ht="12.75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155"/>
      <c r="X337" s="42"/>
      <c r="Y337" s="42"/>
      <c r="Z337" s="42"/>
    </row>
    <row r="338" spans="1:26" s="45" customFormat="1" ht="12.75">
      <c r="A338" s="42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155"/>
      <c r="X338" s="42"/>
      <c r="Y338" s="42"/>
      <c r="Z338" s="42"/>
    </row>
    <row r="339" spans="1:26" s="45" customFormat="1" ht="12.75">
      <c r="A339" s="42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155"/>
      <c r="X339" s="42"/>
      <c r="Y339" s="42"/>
      <c r="Z339" s="42"/>
    </row>
    <row r="340" spans="1:26" s="45" customFormat="1" ht="12.75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155"/>
      <c r="X340" s="42"/>
      <c r="Y340" s="42"/>
      <c r="Z340" s="42"/>
    </row>
    <row r="341" spans="1:26" s="45" customFormat="1" ht="12.75">
      <c r="A341" s="42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155"/>
      <c r="X341" s="42"/>
      <c r="Y341" s="42"/>
      <c r="Z341" s="42"/>
    </row>
    <row r="342" spans="1:26" s="45" customFormat="1" ht="12.75">
      <c r="A342" s="42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155"/>
      <c r="X342" s="42"/>
      <c r="Y342" s="42"/>
      <c r="Z342" s="42"/>
    </row>
  </sheetData>
  <mergeCells count="13">
    <mergeCell ref="I11:T11"/>
    <mergeCell ref="I12:T12"/>
    <mergeCell ref="I13:T13"/>
    <mergeCell ref="V18:W18"/>
    <mergeCell ref="B19:T19"/>
    <mergeCell ref="B41:T41"/>
    <mergeCell ref="B56:T56"/>
    <mergeCell ref="I88:T88"/>
    <mergeCell ref="I89:T89"/>
    <mergeCell ref="I90:T90"/>
    <mergeCell ref="I91:T91"/>
    <mergeCell ref="V95:W95"/>
    <mergeCell ref="B96:T96"/>
  </mergeCells>
  <printOptions/>
  <pageMargins left="0.7875" right="0.7875" top="0.7875" bottom="0.7875" header="0.5118055555555556" footer="0.5118055555555556"/>
  <pageSetup firstPageNumber="1" useFirstPageNumber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67"/>
  <sheetViews>
    <sheetView defaultGridColor="0" colorId="22" workbookViewId="0" topLeftCell="A4">
      <selection activeCell="M14" sqref="M14"/>
    </sheetView>
  </sheetViews>
  <sheetFormatPr defaultColWidth="12.57421875" defaultRowHeight="12.75"/>
  <cols>
    <col min="1" max="1" width="3.57421875" style="0" customWidth="1"/>
    <col min="2" max="2" width="16.00390625" style="0" customWidth="1"/>
    <col min="3" max="3" width="11.57421875" style="0" customWidth="1"/>
    <col min="4" max="4" width="10.8515625" style="0" customWidth="1"/>
    <col min="5" max="5" width="7.7109375" style="0" customWidth="1"/>
    <col min="6" max="6" width="7.28125" style="0" customWidth="1"/>
    <col min="7" max="7" width="8.140625" style="0" customWidth="1"/>
    <col min="8" max="8" width="7.00390625" style="0" customWidth="1"/>
    <col min="9" max="9" width="8.00390625" style="0" customWidth="1"/>
    <col min="10" max="10" width="6.7109375" style="0" customWidth="1"/>
    <col min="11" max="16384" width="11.57421875" style="0" customWidth="1"/>
  </cols>
  <sheetData>
    <row r="1" spans="1:256" s="157" customFormat="1" ht="15.75" customHeight="1">
      <c r="A1" s="156"/>
      <c r="IV1"/>
    </row>
    <row r="2" spans="1:256" s="157" customFormat="1" ht="24" customHeight="1">
      <c r="A2" s="158" t="s">
        <v>238</v>
      </c>
      <c r="B2"/>
      <c r="C2" s="159"/>
      <c r="D2" s="159"/>
      <c r="E2" s="160"/>
      <c r="F2" s="159"/>
      <c r="G2" s="160"/>
      <c r="H2" s="160"/>
      <c r="I2" s="160"/>
      <c r="J2" s="160"/>
      <c r="IV2"/>
    </row>
    <row r="3" spans="1:256" s="157" customFormat="1" ht="35.25" customHeight="1">
      <c r="A3" s="161" t="s">
        <v>239</v>
      </c>
      <c r="B3" s="161"/>
      <c r="C3" s="161"/>
      <c r="D3" s="161"/>
      <c r="E3" s="161"/>
      <c r="F3" s="161"/>
      <c r="G3" s="161"/>
      <c r="H3" s="161"/>
      <c r="I3" s="161"/>
      <c r="J3" s="161"/>
      <c r="IV3"/>
    </row>
    <row r="4" spans="1:256" s="157" customFormat="1" ht="25.5" customHeight="1">
      <c r="A4" s="162"/>
      <c r="B4" s="162"/>
      <c r="C4" s="162"/>
      <c r="D4" s="162"/>
      <c r="E4" s="163" t="s">
        <v>240</v>
      </c>
      <c r="F4" s="163"/>
      <c r="G4" s="164" t="s">
        <v>241</v>
      </c>
      <c r="H4" s="164"/>
      <c r="I4" s="165" t="s">
        <v>242</v>
      </c>
      <c r="J4" s="165"/>
      <c r="IV4"/>
    </row>
    <row r="5" spans="1:256" s="157" customFormat="1" ht="13.5" customHeight="1">
      <c r="A5" s="166"/>
      <c r="B5" s="166"/>
      <c r="C5" s="166"/>
      <c r="D5" s="166"/>
      <c r="E5" s="163" t="s">
        <v>45</v>
      </c>
      <c r="F5" s="165" t="s">
        <v>47</v>
      </c>
      <c r="G5" s="163" t="s">
        <v>45</v>
      </c>
      <c r="H5" s="165" t="s">
        <v>47</v>
      </c>
      <c r="I5" s="163" t="s">
        <v>45</v>
      </c>
      <c r="J5" s="165" t="s">
        <v>47</v>
      </c>
      <c r="IV5"/>
    </row>
    <row r="6" spans="1:256" s="157" customFormat="1" ht="15">
      <c r="A6" s="167" t="s">
        <v>243</v>
      </c>
      <c r="B6" s="168" t="s">
        <v>244</v>
      </c>
      <c r="C6" s="168"/>
      <c r="D6" s="168"/>
      <c r="E6" s="166"/>
      <c r="F6" s="166">
        <v>0</v>
      </c>
      <c r="G6" s="166"/>
      <c r="H6" s="166"/>
      <c r="I6" s="166"/>
      <c r="J6" s="166">
        <v>0</v>
      </c>
      <c r="IV6"/>
    </row>
    <row r="7" spans="1:256" s="157" customFormat="1" ht="15">
      <c r="A7" s="169" t="s">
        <v>245</v>
      </c>
      <c r="B7" s="168" t="s">
        <v>246</v>
      </c>
      <c r="C7" s="168"/>
      <c r="D7" s="168"/>
      <c r="E7" s="166"/>
      <c r="F7" s="166">
        <v>0</v>
      </c>
      <c r="G7" s="166"/>
      <c r="H7" s="166"/>
      <c r="I7" s="166"/>
      <c r="J7" s="166">
        <v>0</v>
      </c>
      <c r="IV7"/>
    </row>
    <row r="8" spans="1:256" s="157" customFormat="1" ht="15">
      <c r="A8" s="169" t="s">
        <v>247</v>
      </c>
      <c r="B8" s="168" t="s">
        <v>248</v>
      </c>
      <c r="C8" s="168"/>
      <c r="D8" s="168"/>
      <c r="F8" s="166">
        <v>0</v>
      </c>
      <c r="G8" s="166"/>
      <c r="H8" s="166"/>
      <c r="I8" s="166"/>
      <c r="J8" s="166">
        <v>0</v>
      </c>
      <c r="IV8"/>
    </row>
    <row r="9" spans="1:256" s="157" customFormat="1" ht="15">
      <c r="A9" s="170" t="s">
        <v>238</v>
      </c>
      <c r="B9" s="168" t="s">
        <v>249</v>
      </c>
      <c r="C9" s="168"/>
      <c r="D9" s="168"/>
      <c r="E9" s="166"/>
      <c r="F9" s="166"/>
      <c r="G9" s="166"/>
      <c r="H9" s="166"/>
      <c r="I9" s="166"/>
      <c r="J9" s="166"/>
      <c r="IV9"/>
    </row>
    <row r="10" spans="1:256" s="157" customFormat="1" ht="15">
      <c r="A10" s="170" t="s">
        <v>238</v>
      </c>
      <c r="B10" s="168" t="s">
        <v>250</v>
      </c>
      <c r="C10" s="168"/>
      <c r="D10" s="168"/>
      <c r="E10" s="171">
        <f>SUM(E11:E14)</f>
        <v>0</v>
      </c>
      <c r="F10" s="171">
        <f>SUM(F11:F14)</f>
        <v>0</v>
      </c>
      <c r="G10" s="171">
        <f>SUM(G11:G14)</f>
        <v>0</v>
      </c>
      <c r="H10" s="171">
        <f>SUM(H11:H14)</f>
        <v>0</v>
      </c>
      <c r="I10" s="171">
        <f>SUM(I11:I14)</f>
        <v>0</v>
      </c>
      <c r="J10" s="171">
        <f>SUM(J11:J14)</f>
        <v>0</v>
      </c>
      <c r="IV10"/>
    </row>
    <row r="11" spans="1:256" s="157" customFormat="1" ht="15">
      <c r="A11" s="170" t="s">
        <v>238</v>
      </c>
      <c r="B11" s="168" t="s">
        <v>238</v>
      </c>
      <c r="C11" s="168" t="s">
        <v>251</v>
      </c>
      <c r="D11" s="168"/>
      <c r="E11" s="166"/>
      <c r="F11" s="166"/>
      <c r="G11" s="166"/>
      <c r="H11" s="166"/>
      <c r="I11" s="166"/>
      <c r="J11" s="166"/>
      <c r="IV11"/>
    </row>
    <row r="12" spans="1:256" s="157" customFormat="1" ht="15">
      <c r="A12" s="170" t="s">
        <v>238</v>
      </c>
      <c r="B12" s="168" t="s">
        <v>238</v>
      </c>
      <c r="C12" s="168" t="s">
        <v>252</v>
      </c>
      <c r="D12" s="168"/>
      <c r="E12" s="166"/>
      <c r="F12" s="166">
        <v>0</v>
      </c>
      <c r="G12" s="166"/>
      <c r="H12" s="166"/>
      <c r="I12" s="166"/>
      <c r="J12" s="166">
        <v>0</v>
      </c>
      <c r="IV12"/>
    </row>
    <row r="13" spans="1:256" s="157" customFormat="1" ht="15">
      <c r="A13" s="170" t="s">
        <v>238</v>
      </c>
      <c r="B13" s="168" t="s">
        <v>238</v>
      </c>
      <c r="C13" s="168" t="s">
        <v>253</v>
      </c>
      <c r="D13" s="168"/>
      <c r="E13" s="166"/>
      <c r="F13" s="166">
        <v>0</v>
      </c>
      <c r="G13" s="166"/>
      <c r="H13" s="166"/>
      <c r="I13" s="166"/>
      <c r="J13" s="166">
        <v>0</v>
      </c>
      <c r="IV13"/>
    </row>
    <row r="14" spans="1:256" s="157" customFormat="1" ht="15">
      <c r="A14" s="170" t="s">
        <v>238</v>
      </c>
      <c r="B14" s="168" t="s">
        <v>238</v>
      </c>
      <c r="C14" s="168" t="s">
        <v>254</v>
      </c>
      <c r="D14" s="168"/>
      <c r="E14" s="166"/>
      <c r="F14" s="166">
        <v>0</v>
      </c>
      <c r="G14" s="166"/>
      <c r="H14" s="166"/>
      <c r="I14" s="166"/>
      <c r="J14" s="166">
        <v>0</v>
      </c>
      <c r="IV14"/>
    </row>
    <row r="15" spans="1:256" s="157" customFormat="1" ht="15">
      <c r="A15" s="169" t="s">
        <v>255</v>
      </c>
      <c r="B15" s="168" t="s">
        <v>256</v>
      </c>
      <c r="C15" s="168"/>
      <c r="D15" s="168"/>
      <c r="E15" s="166"/>
      <c r="F15" s="166">
        <v>3</v>
      </c>
      <c r="G15" s="166"/>
      <c r="H15" s="166"/>
      <c r="I15" s="166"/>
      <c r="J15" s="166">
        <v>3</v>
      </c>
      <c r="IV15"/>
    </row>
    <row r="16" spans="1:256" s="157" customFormat="1" ht="15">
      <c r="A16" s="169" t="s">
        <v>257</v>
      </c>
      <c r="B16" s="168" t="s">
        <v>258</v>
      </c>
      <c r="C16" s="168"/>
      <c r="D16" s="168"/>
      <c r="E16" s="166"/>
      <c r="F16" s="166"/>
      <c r="G16" s="166"/>
      <c r="H16" s="166"/>
      <c r="I16" s="166"/>
      <c r="J16" s="166"/>
      <c r="IV16"/>
    </row>
    <row r="17" spans="1:256" s="157" customFormat="1" ht="15">
      <c r="A17" s="170" t="s">
        <v>238</v>
      </c>
      <c r="B17" s="168" t="s">
        <v>249</v>
      </c>
      <c r="C17" s="168"/>
      <c r="D17" s="168"/>
      <c r="E17" s="166"/>
      <c r="F17" s="166"/>
      <c r="G17" s="166"/>
      <c r="H17" s="166"/>
      <c r="I17" s="166"/>
      <c r="J17" s="166"/>
      <c r="IV17"/>
    </row>
    <row r="18" spans="1:256" s="157" customFormat="1" ht="15">
      <c r="A18" s="170" t="s">
        <v>238</v>
      </c>
      <c r="B18" s="168" t="s">
        <v>250</v>
      </c>
      <c r="C18" s="168"/>
      <c r="D18" s="168"/>
      <c r="E18" s="171">
        <f>SUM(E19:E22)</f>
        <v>0</v>
      </c>
      <c r="F18" s="171">
        <f>SUM(F19:F22)</f>
        <v>0</v>
      </c>
      <c r="G18" s="171">
        <f>SUM(G19:G22)</f>
        <v>0</v>
      </c>
      <c r="H18" s="171">
        <f>SUM(H19:H22)</f>
        <v>0</v>
      </c>
      <c r="I18" s="171">
        <f>SUM(I19:I22)</f>
        <v>0</v>
      </c>
      <c r="J18" s="171">
        <f>SUM(J19:J22)</f>
        <v>0</v>
      </c>
      <c r="IV18"/>
    </row>
    <row r="19" spans="1:256" s="157" customFormat="1" ht="15">
      <c r="A19" s="170" t="s">
        <v>238</v>
      </c>
      <c r="B19" s="168" t="s">
        <v>238</v>
      </c>
      <c r="C19" s="168" t="s">
        <v>251</v>
      </c>
      <c r="D19" s="168"/>
      <c r="E19" s="166"/>
      <c r="F19" s="166"/>
      <c r="G19" s="166"/>
      <c r="H19" s="166"/>
      <c r="I19" s="166"/>
      <c r="J19" s="166"/>
      <c r="IV19"/>
    </row>
    <row r="20" spans="1:256" s="157" customFormat="1" ht="15">
      <c r="A20" s="170" t="s">
        <v>238</v>
      </c>
      <c r="B20" s="168" t="s">
        <v>238</v>
      </c>
      <c r="C20" s="168" t="s">
        <v>252</v>
      </c>
      <c r="D20" s="168"/>
      <c r="E20" s="166"/>
      <c r="F20"/>
      <c r="G20" s="166"/>
      <c r="H20" s="166"/>
      <c r="I20" s="166"/>
      <c r="J20" s="166"/>
      <c r="IV20"/>
    </row>
    <row r="21" spans="1:256" s="157" customFormat="1" ht="15">
      <c r="A21" s="170" t="s">
        <v>238</v>
      </c>
      <c r="B21" s="168" t="s">
        <v>238</v>
      </c>
      <c r="C21" s="168" t="s">
        <v>253</v>
      </c>
      <c r="D21" s="168"/>
      <c r="E21" s="166"/>
      <c r="F21" s="166"/>
      <c r="G21" s="166"/>
      <c r="H21" s="166"/>
      <c r="I21" s="166"/>
      <c r="J21" s="166"/>
      <c r="IV21"/>
    </row>
    <row r="22" spans="1:256" s="157" customFormat="1" ht="15">
      <c r="A22" s="170" t="s">
        <v>238</v>
      </c>
      <c r="B22" s="168" t="s">
        <v>238</v>
      </c>
      <c r="C22" s="168" t="s">
        <v>254</v>
      </c>
      <c r="D22" s="168"/>
      <c r="E22" s="166">
        <v>0</v>
      </c>
      <c r="F22" s="166">
        <v>0</v>
      </c>
      <c r="G22" s="166"/>
      <c r="H22" s="166"/>
      <c r="I22" s="166"/>
      <c r="J22" s="166">
        <v>0</v>
      </c>
      <c r="IV22"/>
    </row>
    <row r="23" spans="1:256" s="157" customFormat="1" ht="15">
      <c r="A23" s="169" t="s">
        <v>259</v>
      </c>
      <c r="B23" s="168" t="s">
        <v>260</v>
      </c>
      <c r="C23" s="168"/>
      <c r="D23" s="168"/>
      <c r="E23" s="166"/>
      <c r="F23" s="166">
        <v>1168</v>
      </c>
      <c r="G23" s="166"/>
      <c r="H23" s="166"/>
      <c r="I23" s="166"/>
      <c r="J23" s="166">
        <v>1168</v>
      </c>
      <c r="IV23"/>
    </row>
    <row r="24" spans="1:256" s="157" customFormat="1" ht="15">
      <c r="A24" s="170" t="s">
        <v>261</v>
      </c>
      <c r="B24" s="168" t="s">
        <v>262</v>
      </c>
      <c r="C24" s="168"/>
      <c r="D24" s="168"/>
      <c r="E24" s="171">
        <f>E6+E7+E8+E15+E16+E23</f>
        <v>0</v>
      </c>
      <c r="F24" s="171">
        <f>F6+F7+F8+F15+F16+F23</f>
        <v>1171</v>
      </c>
      <c r="G24" s="171">
        <f>G6+G7+G8+G15+G16+G23</f>
        <v>0</v>
      </c>
      <c r="H24" s="171">
        <f>H6+H7+H8+H15+H16+H23</f>
        <v>0</v>
      </c>
      <c r="I24" s="171">
        <f>I6+I7+I8+I15+I16+I23</f>
        <v>0</v>
      </c>
      <c r="J24" s="171">
        <f>J6+J7+J8+J15+J16+J23</f>
        <v>1171</v>
      </c>
      <c r="IV24"/>
    </row>
    <row r="25" spans="1:256" s="157" customFormat="1" ht="15">
      <c r="A25" s="169" t="s">
        <v>263</v>
      </c>
      <c r="B25" s="168" t="s">
        <v>264</v>
      </c>
      <c r="C25" s="168"/>
      <c r="D25" s="168"/>
      <c r="E25" s="166"/>
      <c r="F25" s="166">
        <v>793</v>
      </c>
      <c r="G25" s="166"/>
      <c r="H25" s="166">
        <v>0</v>
      </c>
      <c r="I25" s="166"/>
      <c r="J25" s="166">
        <v>793</v>
      </c>
      <c r="IV25"/>
    </row>
    <row r="26" spans="1:256" s="157" customFormat="1" ht="15">
      <c r="A26" s="169" t="s">
        <v>265</v>
      </c>
      <c r="B26" s="168" t="s">
        <v>266</v>
      </c>
      <c r="C26" s="168"/>
      <c r="D26" s="168"/>
      <c r="E26" s="166"/>
      <c r="F26" s="166">
        <v>2114</v>
      </c>
      <c r="G26" s="166"/>
      <c r="H26" s="166">
        <v>0</v>
      </c>
      <c r="I26" s="166"/>
      <c r="J26" s="166">
        <v>2114</v>
      </c>
      <c r="IV26"/>
    </row>
    <row r="27" spans="1:256" s="157" customFormat="1" ht="15">
      <c r="A27" s="169" t="s">
        <v>267</v>
      </c>
      <c r="B27" s="168" t="s">
        <v>268</v>
      </c>
      <c r="C27" s="168"/>
      <c r="D27" s="168"/>
      <c r="E27" s="166"/>
      <c r="F27" s="166">
        <v>311</v>
      </c>
      <c r="G27" s="166"/>
      <c r="H27" s="166">
        <v>0</v>
      </c>
      <c r="I27" s="166"/>
      <c r="J27" s="166">
        <v>311</v>
      </c>
      <c r="IV27"/>
    </row>
    <row r="28" spans="1:256" s="157" customFormat="1" ht="15">
      <c r="A28" s="169" t="s">
        <v>66</v>
      </c>
      <c r="B28" s="168" t="s">
        <v>269</v>
      </c>
      <c r="C28" s="168"/>
      <c r="D28" s="168"/>
      <c r="E28" s="166"/>
      <c r="F28" s="166">
        <v>1</v>
      </c>
      <c r="G28" s="166"/>
      <c r="H28" s="166">
        <v>0</v>
      </c>
      <c r="I28" s="166"/>
      <c r="J28" s="166">
        <v>1</v>
      </c>
      <c r="IV28"/>
    </row>
    <row r="29" spans="1:256" s="157" customFormat="1" ht="15">
      <c r="A29" s="169" t="s">
        <v>68</v>
      </c>
      <c r="B29" s="168" t="s">
        <v>270</v>
      </c>
      <c r="C29" s="168"/>
      <c r="D29" s="168"/>
      <c r="E29" s="166"/>
      <c r="F29" s="166"/>
      <c r="G29" s="166"/>
      <c r="H29" s="166"/>
      <c r="I29" s="166"/>
      <c r="J29" s="166"/>
      <c r="IV29"/>
    </row>
    <row r="30" spans="1:256" s="157" customFormat="1" ht="15">
      <c r="A30" s="169" t="s">
        <v>70</v>
      </c>
      <c r="B30" s="168" t="s">
        <v>271</v>
      </c>
      <c r="C30" s="168"/>
      <c r="D30" s="168"/>
      <c r="E30" s="166"/>
      <c r="F30" s="166"/>
      <c r="G30" s="166"/>
      <c r="H30" s="166"/>
      <c r="I30" s="166"/>
      <c r="J30" s="166"/>
      <c r="IV30"/>
    </row>
    <row r="31" spans="1:256" s="157" customFormat="1" ht="15">
      <c r="A31" s="170" t="s">
        <v>272</v>
      </c>
      <c r="B31" s="168" t="s">
        <v>273</v>
      </c>
      <c r="C31" s="168"/>
      <c r="D31" s="168"/>
      <c r="E31" s="171">
        <f>E25+E26+E27+E28+E29+E30</f>
        <v>0</v>
      </c>
      <c r="F31" s="171">
        <f>F25+F26+F27+F28+F29+F30</f>
        <v>3219</v>
      </c>
      <c r="G31" s="171">
        <f>G25+G26+G27+G28+G29+G30</f>
        <v>0</v>
      </c>
      <c r="H31" s="171">
        <f>H25+H26+H27+H28+H29+H30</f>
        <v>0</v>
      </c>
      <c r="I31" s="171">
        <f>I25+I26+I27+I28+I29+I30</f>
        <v>0</v>
      </c>
      <c r="J31" s="171">
        <f>J25+J26+J27+J28+J29+J30</f>
        <v>3219</v>
      </c>
      <c r="IV31"/>
    </row>
    <row r="32" spans="1:256" s="157" customFormat="1" ht="15">
      <c r="A32" s="170" t="s">
        <v>274</v>
      </c>
      <c r="B32" s="168" t="s">
        <v>275</v>
      </c>
      <c r="C32" s="168"/>
      <c r="D32" s="168"/>
      <c r="E32" s="171">
        <f>E24-E31</f>
        <v>0</v>
      </c>
      <c r="F32" s="171">
        <f>F24-F31</f>
        <v>-2048</v>
      </c>
      <c r="G32" s="171">
        <f>G24-G31</f>
        <v>0</v>
      </c>
      <c r="H32" s="171">
        <f>H24-H31</f>
        <v>0</v>
      </c>
      <c r="I32" s="171">
        <f>I24-I31</f>
        <v>0</v>
      </c>
      <c r="J32" s="171">
        <f>J24-J31</f>
        <v>-2048</v>
      </c>
      <c r="IV32"/>
    </row>
    <row r="33" spans="1:256" s="157" customFormat="1" ht="15">
      <c r="A33" s="170" t="s">
        <v>276</v>
      </c>
      <c r="B33" s="168" t="s">
        <v>277</v>
      </c>
      <c r="C33" s="168"/>
      <c r="D33" s="168"/>
      <c r="E33" s="166"/>
      <c r="F33" s="166">
        <v>0</v>
      </c>
      <c r="G33" s="166"/>
      <c r="H33" s="166"/>
      <c r="I33" s="166"/>
      <c r="J33" s="166">
        <v>0</v>
      </c>
      <c r="IV33"/>
    </row>
    <row r="34" spans="1:256" s="157" customFormat="1" ht="15">
      <c r="A34" s="170" t="s">
        <v>278</v>
      </c>
      <c r="B34" s="168" t="s">
        <v>279</v>
      </c>
      <c r="C34" s="168"/>
      <c r="D34" s="168"/>
      <c r="E34" s="166"/>
      <c r="F34" s="166"/>
      <c r="G34" s="166"/>
      <c r="H34" s="166"/>
      <c r="I34" s="166"/>
      <c r="J34" s="166"/>
      <c r="IV34"/>
    </row>
    <row r="35" spans="1:256" s="157" customFormat="1" ht="15">
      <c r="A35" s="170" t="s">
        <v>280</v>
      </c>
      <c r="B35" s="168" t="s">
        <v>281</v>
      </c>
      <c r="C35" s="168"/>
      <c r="D35" s="168"/>
      <c r="E35" s="171">
        <f>E32-E33-E34</f>
        <v>0</v>
      </c>
      <c r="F35" s="171">
        <f>F32-F33-F34</f>
        <v>-2048</v>
      </c>
      <c r="G35" s="171">
        <f>G32-G33-G34</f>
        <v>0</v>
      </c>
      <c r="H35" s="171">
        <f>H32-H33-H34</f>
        <v>0</v>
      </c>
      <c r="I35" s="171">
        <f>I32-I33-I34</f>
        <v>0</v>
      </c>
      <c r="J35" s="171">
        <f>J32-J33-J34</f>
        <v>-2048</v>
      </c>
      <c r="IV35"/>
    </row>
    <row r="36" spans="1:256" s="157" customFormat="1" ht="15">
      <c r="A36" s="172"/>
      <c r="IV36"/>
    </row>
    <row r="37" spans="1:256" s="157" customFormat="1" ht="15">
      <c r="A37" s="172"/>
      <c r="IV37"/>
    </row>
    <row r="38" spans="1:256" s="157" customFormat="1" ht="15">
      <c r="A38" s="172" t="s">
        <v>282</v>
      </c>
      <c r="IV38"/>
    </row>
    <row r="39" spans="1:256" s="157" customFormat="1" ht="15">
      <c r="A39" s="172"/>
      <c r="G39" s="157" t="s">
        <v>283</v>
      </c>
      <c r="IV39"/>
    </row>
    <row r="40" spans="1:256" s="157" customFormat="1" ht="15">
      <c r="A40" s="172"/>
      <c r="IV40"/>
    </row>
    <row r="41" spans="1:256" s="157" customFormat="1" ht="15">
      <c r="A41" s="172"/>
      <c r="IV41"/>
    </row>
    <row r="42" spans="1:256" s="157" customFormat="1" ht="15">
      <c r="A42" s="172"/>
      <c r="IV42"/>
    </row>
    <row r="43" spans="1:256" s="157" customFormat="1" ht="15">
      <c r="A43" s="172"/>
      <c r="IV43"/>
    </row>
    <row r="44" spans="1:256" s="157" customFormat="1" ht="15">
      <c r="A44" s="172"/>
      <c r="IV44"/>
    </row>
    <row r="45" spans="1:256" s="157" customFormat="1" ht="15">
      <c r="A45" s="172"/>
      <c r="IV45"/>
    </row>
    <row r="46" spans="1:256" s="157" customFormat="1" ht="15">
      <c r="A46" s="172"/>
      <c r="IV46"/>
    </row>
    <row r="47" spans="1:256" s="157" customFormat="1" ht="15">
      <c r="A47" s="172"/>
      <c r="IV47"/>
    </row>
    <row r="48" spans="1:256" s="157" customFormat="1" ht="15">
      <c r="A48" s="172"/>
      <c r="IV48"/>
    </row>
    <row r="49" spans="1:256" s="157" customFormat="1" ht="15">
      <c r="A49" s="172"/>
      <c r="IV49"/>
    </row>
    <row r="50" spans="1:256" s="157" customFormat="1" ht="15">
      <c r="A50" s="172"/>
      <c r="IV50"/>
    </row>
    <row r="51" spans="1:256" s="157" customFormat="1" ht="15">
      <c r="A51" s="172"/>
      <c r="IV51"/>
    </row>
    <row r="52" spans="1:256" s="157" customFormat="1" ht="15">
      <c r="A52" s="172"/>
      <c r="IV52"/>
    </row>
    <row r="53" spans="1:256" s="157" customFormat="1" ht="15">
      <c r="A53" s="172"/>
      <c r="IV53"/>
    </row>
    <row r="54" spans="1:256" s="157" customFormat="1" ht="15">
      <c r="A54" s="172"/>
      <c r="IV54"/>
    </row>
    <row r="55" spans="1:256" s="157" customFormat="1" ht="15">
      <c r="A55" s="172"/>
      <c r="IV55"/>
    </row>
    <row r="56" spans="1:256" s="157" customFormat="1" ht="15">
      <c r="A56" s="172"/>
      <c r="IV56"/>
    </row>
    <row r="57" spans="1:256" s="157" customFormat="1" ht="15">
      <c r="A57" s="172"/>
      <c r="IV57"/>
    </row>
    <row r="58" spans="1:256" s="157" customFormat="1" ht="15">
      <c r="A58" s="172"/>
      <c r="IV58"/>
    </row>
    <row r="59" spans="1:256" s="157" customFormat="1" ht="15">
      <c r="A59" s="172"/>
      <c r="IV59"/>
    </row>
    <row r="60" spans="1:256" s="157" customFormat="1" ht="15">
      <c r="A60" s="172"/>
      <c r="IV60"/>
    </row>
    <row r="61" spans="1:256" s="157" customFormat="1" ht="15">
      <c r="A61" s="172"/>
      <c r="IV61"/>
    </row>
    <row r="62" spans="1:256" s="157" customFormat="1" ht="15">
      <c r="A62" s="172"/>
      <c r="IV62"/>
    </row>
    <row r="63" spans="1:256" s="157" customFormat="1" ht="15">
      <c r="A63" s="172"/>
      <c r="IV63"/>
    </row>
    <row r="64" spans="1:256" s="157" customFormat="1" ht="15">
      <c r="A64" s="172"/>
      <c r="IV64"/>
    </row>
    <row r="65" spans="1:256" s="157" customFormat="1" ht="15">
      <c r="A65" s="172"/>
      <c r="IV65"/>
    </row>
    <row r="66" spans="1:256" s="157" customFormat="1" ht="15">
      <c r="A66" s="172"/>
      <c r="IV66"/>
    </row>
    <row r="67" spans="1:256" s="157" customFormat="1" ht="15">
      <c r="A67" s="172"/>
      <c r="IV67"/>
    </row>
    <row r="68" spans="1:256" s="157" customFormat="1" ht="15">
      <c r="A68" s="172"/>
      <c r="IV68"/>
    </row>
    <row r="69" spans="1:256" s="157" customFormat="1" ht="15">
      <c r="A69" s="172"/>
      <c r="IV69"/>
    </row>
    <row r="70" spans="1:256" s="157" customFormat="1" ht="15">
      <c r="A70" s="172"/>
      <c r="IV70"/>
    </row>
    <row r="71" spans="1:256" s="157" customFormat="1" ht="15">
      <c r="A71" s="172"/>
      <c r="IV71"/>
    </row>
    <row r="72" spans="1:256" s="157" customFormat="1" ht="15">
      <c r="A72" s="172"/>
      <c r="IV72"/>
    </row>
    <row r="73" spans="1:256" s="157" customFormat="1" ht="15">
      <c r="A73" s="172"/>
      <c r="IV73"/>
    </row>
    <row r="74" spans="1:256" s="157" customFormat="1" ht="15">
      <c r="A74" s="172"/>
      <c r="IV74"/>
    </row>
    <row r="75" spans="1:256" s="157" customFormat="1" ht="15">
      <c r="A75" s="172"/>
      <c r="IV75"/>
    </row>
    <row r="76" spans="1:256" s="157" customFormat="1" ht="15">
      <c r="A76" s="172"/>
      <c r="IV76"/>
    </row>
    <row r="77" spans="1:256" s="157" customFormat="1" ht="15">
      <c r="A77" s="172"/>
      <c r="IV77"/>
    </row>
    <row r="78" spans="1:256" s="157" customFormat="1" ht="15">
      <c r="A78" s="172"/>
      <c r="IV78"/>
    </row>
    <row r="79" spans="1:256" s="157" customFormat="1" ht="15">
      <c r="A79" s="172"/>
      <c r="IV79"/>
    </row>
    <row r="80" spans="1:256" s="157" customFormat="1" ht="15">
      <c r="A80" s="172"/>
      <c r="IV80"/>
    </row>
    <row r="81" spans="1:256" s="157" customFormat="1" ht="15">
      <c r="A81" s="172"/>
      <c r="IV81"/>
    </row>
    <row r="82" spans="1:256" s="157" customFormat="1" ht="15">
      <c r="A82" s="172"/>
      <c r="IV82"/>
    </row>
    <row r="83" spans="1:256" s="157" customFormat="1" ht="15">
      <c r="A83" s="172"/>
      <c r="IV83"/>
    </row>
    <row r="84" spans="1:256" s="157" customFormat="1" ht="15">
      <c r="A84" s="172"/>
      <c r="IV84"/>
    </row>
    <row r="85" spans="1:256" s="157" customFormat="1" ht="15">
      <c r="A85" s="172"/>
      <c r="IV85"/>
    </row>
    <row r="86" spans="1:256" s="157" customFormat="1" ht="15">
      <c r="A86" s="172"/>
      <c r="IV86"/>
    </row>
    <row r="87" spans="1:256" s="157" customFormat="1" ht="15">
      <c r="A87" s="172"/>
      <c r="IV87"/>
    </row>
    <row r="88" spans="1:256" s="157" customFormat="1" ht="15">
      <c r="A88" s="172"/>
      <c r="IV88"/>
    </row>
    <row r="89" spans="1:256" s="157" customFormat="1" ht="15">
      <c r="A89" s="172"/>
      <c r="IV89"/>
    </row>
    <row r="90" spans="1:256" s="157" customFormat="1" ht="15">
      <c r="A90" s="172"/>
      <c r="IV90"/>
    </row>
    <row r="91" spans="1:256" s="157" customFormat="1" ht="15">
      <c r="A91" s="172"/>
      <c r="IV91"/>
    </row>
    <row r="92" spans="1:256" s="157" customFormat="1" ht="15">
      <c r="A92" s="172"/>
      <c r="IV92"/>
    </row>
    <row r="93" spans="1:256" s="157" customFormat="1" ht="15">
      <c r="A93" s="172"/>
      <c r="IV93"/>
    </row>
    <row r="94" spans="1:256" s="157" customFormat="1" ht="15">
      <c r="A94" s="172"/>
      <c r="IV94"/>
    </row>
    <row r="95" spans="1:256" s="157" customFormat="1" ht="15">
      <c r="A95" s="172"/>
      <c r="IV95"/>
    </row>
    <row r="96" spans="1:256" s="157" customFormat="1" ht="15">
      <c r="A96" s="172"/>
      <c r="IV96"/>
    </row>
    <row r="97" spans="1:256" s="157" customFormat="1" ht="15">
      <c r="A97" s="172"/>
      <c r="IV97"/>
    </row>
    <row r="98" spans="1:256" s="157" customFormat="1" ht="15">
      <c r="A98" s="172"/>
      <c r="IV98"/>
    </row>
    <row r="99" spans="1:256" s="157" customFormat="1" ht="15">
      <c r="A99" s="172"/>
      <c r="IV99"/>
    </row>
    <row r="100" spans="1:256" s="157" customFormat="1" ht="15">
      <c r="A100" s="172"/>
      <c r="IV100"/>
    </row>
    <row r="101" spans="1:256" s="157" customFormat="1" ht="15">
      <c r="A101" s="172"/>
      <c r="IV101"/>
    </row>
    <row r="102" spans="1:256" s="157" customFormat="1" ht="15">
      <c r="A102" s="172"/>
      <c r="IV102"/>
    </row>
    <row r="103" spans="1:256" s="157" customFormat="1" ht="15">
      <c r="A103" s="172"/>
      <c r="IV103"/>
    </row>
    <row r="104" spans="1:256" s="157" customFormat="1" ht="15">
      <c r="A104" s="172"/>
      <c r="IV104"/>
    </row>
    <row r="105" spans="1:256" s="157" customFormat="1" ht="15">
      <c r="A105" s="172"/>
      <c r="IV105"/>
    </row>
    <row r="106" spans="1:256" s="157" customFormat="1" ht="15">
      <c r="A106" s="172"/>
      <c r="IV106"/>
    </row>
    <row r="107" spans="1:256" s="157" customFormat="1" ht="15">
      <c r="A107" s="172"/>
      <c r="IV107"/>
    </row>
    <row r="108" spans="1:256" s="157" customFormat="1" ht="15">
      <c r="A108" s="172"/>
      <c r="IV108"/>
    </row>
    <row r="109" spans="1:256" s="157" customFormat="1" ht="15">
      <c r="A109" s="172"/>
      <c r="IV109"/>
    </row>
    <row r="110" spans="1:256" s="157" customFormat="1" ht="15">
      <c r="A110" s="172"/>
      <c r="IV110"/>
    </row>
    <row r="111" spans="1:256" s="157" customFormat="1" ht="15">
      <c r="A111" s="172"/>
      <c r="IV111"/>
    </row>
    <row r="112" spans="1:256" s="157" customFormat="1" ht="15">
      <c r="A112" s="172"/>
      <c r="IV112"/>
    </row>
    <row r="113" spans="1:256" s="157" customFormat="1" ht="15">
      <c r="A113" s="172"/>
      <c r="IV113"/>
    </row>
    <row r="114" spans="1:256" s="157" customFormat="1" ht="15">
      <c r="A114" s="172"/>
      <c r="IV114"/>
    </row>
    <row r="115" spans="1:256" s="157" customFormat="1" ht="15">
      <c r="A115" s="172"/>
      <c r="IV115"/>
    </row>
    <row r="116" spans="1:256" s="157" customFormat="1" ht="15">
      <c r="A116" s="172"/>
      <c r="IV116"/>
    </row>
    <row r="117" spans="1:256" s="157" customFormat="1" ht="15">
      <c r="A117" s="172"/>
      <c r="IV117"/>
    </row>
    <row r="118" spans="1:256" s="157" customFormat="1" ht="15">
      <c r="A118" s="172"/>
      <c r="IV118"/>
    </row>
    <row r="119" spans="1:256" s="157" customFormat="1" ht="15">
      <c r="A119" s="172"/>
      <c r="IV119"/>
    </row>
    <row r="120" spans="1:256" s="157" customFormat="1" ht="15">
      <c r="A120" s="172"/>
      <c r="IV120"/>
    </row>
    <row r="121" spans="1:256" s="157" customFormat="1" ht="15">
      <c r="A121" s="172"/>
      <c r="IV121"/>
    </row>
    <row r="122" spans="1:256" s="157" customFormat="1" ht="15">
      <c r="A122" s="172"/>
      <c r="IV122"/>
    </row>
    <row r="123" spans="1:256" s="157" customFormat="1" ht="15">
      <c r="A123" s="172"/>
      <c r="IV123"/>
    </row>
    <row r="124" spans="1:256" s="157" customFormat="1" ht="15">
      <c r="A124" s="172"/>
      <c r="IV124"/>
    </row>
    <row r="125" spans="1:256" s="157" customFormat="1" ht="15">
      <c r="A125" s="172"/>
      <c r="IV125"/>
    </row>
    <row r="126" spans="1:256" s="157" customFormat="1" ht="15">
      <c r="A126" s="172"/>
      <c r="IV126"/>
    </row>
    <row r="127" spans="1:256" s="157" customFormat="1" ht="15">
      <c r="A127" s="172"/>
      <c r="IV127"/>
    </row>
    <row r="128" spans="1:256" s="157" customFormat="1" ht="15">
      <c r="A128" s="172"/>
      <c r="IV128"/>
    </row>
    <row r="129" spans="1:256" s="157" customFormat="1" ht="15">
      <c r="A129" s="172"/>
      <c r="IV129"/>
    </row>
    <row r="130" spans="1:256" s="157" customFormat="1" ht="15">
      <c r="A130" s="172"/>
      <c r="IV130"/>
    </row>
    <row r="131" spans="1:256" s="157" customFormat="1" ht="15">
      <c r="A131" s="172"/>
      <c r="IV131"/>
    </row>
    <row r="132" spans="1:256" s="157" customFormat="1" ht="15">
      <c r="A132" s="172"/>
      <c r="IV132"/>
    </row>
    <row r="133" spans="1:256" s="157" customFormat="1" ht="15">
      <c r="A133" s="172"/>
      <c r="IV133"/>
    </row>
    <row r="134" spans="1:256" s="157" customFormat="1" ht="15">
      <c r="A134" s="172"/>
      <c r="IV134"/>
    </row>
    <row r="135" spans="1:256" s="157" customFormat="1" ht="15">
      <c r="A135" s="172"/>
      <c r="IV135"/>
    </row>
    <row r="136" spans="1:256" s="157" customFormat="1" ht="15">
      <c r="A136" s="172"/>
      <c r="IV136"/>
    </row>
    <row r="137" spans="1:256" s="157" customFormat="1" ht="15">
      <c r="A137" s="172"/>
      <c r="IV137"/>
    </row>
    <row r="138" spans="1:256" s="157" customFormat="1" ht="15">
      <c r="A138" s="172"/>
      <c r="IV138"/>
    </row>
    <row r="139" spans="1:256" s="157" customFormat="1" ht="15">
      <c r="A139" s="172"/>
      <c r="IV139"/>
    </row>
    <row r="140" spans="1:256" s="157" customFormat="1" ht="15">
      <c r="A140" s="172"/>
      <c r="IV140"/>
    </row>
    <row r="141" spans="1:256" s="157" customFormat="1" ht="15">
      <c r="A141" s="172"/>
      <c r="IV141"/>
    </row>
    <row r="142" spans="1:256" s="157" customFormat="1" ht="15">
      <c r="A142" s="172"/>
      <c r="IV142"/>
    </row>
    <row r="143" spans="1:256" s="157" customFormat="1" ht="15">
      <c r="A143" s="172"/>
      <c r="IV143"/>
    </row>
    <row r="144" spans="1:256" s="157" customFormat="1" ht="15">
      <c r="A144" s="172"/>
      <c r="IV144"/>
    </row>
    <row r="145" spans="1:256" s="157" customFormat="1" ht="15">
      <c r="A145" s="172"/>
      <c r="IV145"/>
    </row>
    <row r="146" spans="1:256" s="157" customFormat="1" ht="15">
      <c r="A146" s="172"/>
      <c r="IV146"/>
    </row>
    <row r="147" spans="1:256" s="157" customFormat="1" ht="15">
      <c r="A147" s="172"/>
      <c r="IV147"/>
    </row>
    <row r="148" spans="1:256" s="157" customFormat="1" ht="15">
      <c r="A148" s="172"/>
      <c r="IV148"/>
    </row>
    <row r="149" spans="1:256" s="157" customFormat="1" ht="15">
      <c r="A149" s="172"/>
      <c r="IV149"/>
    </row>
    <row r="150" spans="1:256" s="157" customFormat="1" ht="15">
      <c r="A150" s="172"/>
      <c r="IV150"/>
    </row>
    <row r="151" spans="1:256" s="157" customFormat="1" ht="15">
      <c r="A151" s="172"/>
      <c r="IV151"/>
    </row>
    <row r="152" spans="1:256" s="157" customFormat="1" ht="15">
      <c r="A152" s="172"/>
      <c r="IV152"/>
    </row>
    <row r="153" spans="1:256" s="157" customFormat="1" ht="15">
      <c r="A153" s="172"/>
      <c r="IV153"/>
    </row>
    <row r="154" spans="1:256" s="157" customFormat="1" ht="15">
      <c r="A154" s="172"/>
      <c r="IV154"/>
    </row>
    <row r="155" spans="1:256" s="157" customFormat="1" ht="15">
      <c r="A155" s="172"/>
      <c r="IV155"/>
    </row>
    <row r="156" spans="1:256" s="157" customFormat="1" ht="15">
      <c r="A156" s="172"/>
      <c r="IV156"/>
    </row>
    <row r="157" spans="1:256" s="157" customFormat="1" ht="15">
      <c r="A157" s="172"/>
      <c r="IV157"/>
    </row>
    <row r="158" spans="1:256" s="157" customFormat="1" ht="15">
      <c r="A158" s="172"/>
      <c r="IV158"/>
    </row>
    <row r="159" spans="1:256" s="157" customFormat="1" ht="15">
      <c r="A159" s="172"/>
      <c r="IV159"/>
    </row>
    <row r="160" spans="1:256" s="157" customFormat="1" ht="15">
      <c r="A160" s="172"/>
      <c r="IV160"/>
    </row>
    <row r="161" spans="1:256" s="157" customFormat="1" ht="15">
      <c r="A161" s="172"/>
      <c r="IV161"/>
    </row>
    <row r="162" spans="1:256" s="157" customFormat="1" ht="15">
      <c r="A162" s="172"/>
      <c r="IV162"/>
    </row>
    <row r="163" spans="1:256" s="157" customFormat="1" ht="15">
      <c r="A163" s="172"/>
      <c r="IV163"/>
    </row>
    <row r="164" spans="1:256" s="157" customFormat="1" ht="15">
      <c r="A164" s="172"/>
      <c r="IV164"/>
    </row>
    <row r="165" spans="1:256" s="157" customFormat="1" ht="15">
      <c r="A165" s="172"/>
      <c r="IV165"/>
    </row>
    <row r="166" spans="1:256" s="157" customFormat="1" ht="15">
      <c r="A166" s="172"/>
      <c r="IV166"/>
    </row>
    <row r="167" spans="1:256" s="157" customFormat="1" ht="15">
      <c r="A167" s="172"/>
      <c r="IV167"/>
    </row>
  </sheetData>
  <mergeCells count="35">
    <mergeCell ref="A3:J3"/>
    <mergeCell ref="A4:D4"/>
    <mergeCell ref="E4:F4"/>
    <mergeCell ref="G4:H4"/>
    <mergeCell ref="I4:J4"/>
    <mergeCell ref="B6:D6"/>
    <mergeCell ref="B7:D7"/>
    <mergeCell ref="B8:D8"/>
    <mergeCell ref="B9:D9"/>
    <mergeCell ref="B10:D10"/>
    <mergeCell ref="C11:D11"/>
    <mergeCell ref="C12:D12"/>
    <mergeCell ref="C13:D13"/>
    <mergeCell ref="C14:D14"/>
    <mergeCell ref="B15:D15"/>
    <mergeCell ref="B16:D16"/>
    <mergeCell ref="B17:D17"/>
    <mergeCell ref="B18:D18"/>
    <mergeCell ref="C19:D19"/>
    <mergeCell ref="C20:D20"/>
    <mergeCell ref="C21:D21"/>
    <mergeCell ref="C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</mergeCells>
  <printOptions/>
  <pageMargins left="0.7875" right="0.7875" top="0.8861111111111112" bottom="0.8861111111111112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2009-04-08T21:18:01Z</cp:lastPrinted>
  <dcterms:created xsi:type="dcterms:W3CDTF">2002-05-15T06:15:02Z</dcterms:created>
  <dcterms:modified xsi:type="dcterms:W3CDTF">2009-02-28T17:15:56Z</dcterms:modified>
  <cp:category/>
  <cp:version/>
  <cp:contentType/>
  <cp:contentStatus/>
  <cp:revision>51</cp:revision>
</cp:coreProperties>
</file>