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Adatok" sheetId="1" r:id="rId1"/>
    <sheet name="Borítólap" sheetId="2" r:id="rId2"/>
    <sheet name="Merl_A_" sheetId="3" r:id="rId3"/>
    <sheet name="Eredménykim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BuiltIn_Print_Area">NA()</definedName>
    <definedName name="BuiltIn_Print_Area___2">NA()</definedName>
    <definedName name="BuiltIn_Print_Area___3">"$#HIV!.$A$1:$#HIV!.$W$291"</definedName>
    <definedName name="BuiltIn_Print_Area___4">"$#HIV!.$A$1:$#HIV!.$W$291"</definedName>
    <definedName name="BuiltIn_Print_Area___5">"$#HIV!.$A$1:$#HIV!.$I$127"</definedName>
    <definedName name="BuiltIn_Print_Area___6">"$#HIV!.$A$1:$#HIV!.$I$128"</definedName>
    <definedName name="BuiltIn_Print_Area___7">"$#HIV!.$A$1:$#HIV!.$I$128"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_xlnm.Print_Area" localSheetId="3">'Eredménykim'!$A$1:$K$43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<sst xmlns="http://schemas.openxmlformats.org/spreadsheetml/2006/main" count="344" uniqueCount="287">
  <si>
    <t>Ügyfél neve</t>
  </si>
  <si>
    <t>Őrség Határok Nélkül Egyesület</t>
  </si>
  <si>
    <t>Statisztikai számjel</t>
  </si>
  <si>
    <t>Ügyfél címe</t>
  </si>
  <si>
    <t>9941 Őriszentpéter, Város szer 55.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</si>
  <si>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</si>
  <si>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</si>
  <si>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</si>
  <si>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</si>
  <si>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</si>
  <si>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</si>
  <si>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</si>
  <si>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</si>
  <si>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</si>
  <si>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</si>
  <si>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</si>
  <si>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</si>
  <si>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</si>
  <si>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</si>
  <si>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</si>
  <si>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>30.Április 2002</t>
  </si>
  <si>
    <t xml:space="preserve">Mérleg aláírásának kelte _ a </t>
  </si>
  <si>
    <t>2th Februar 2002</t>
  </si>
  <si>
    <t xml:space="preserve">Hitelesítés dátuma </t>
  </si>
  <si>
    <t>2002. április 30..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</si>
  <si>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</si>
  <si>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</si>
  <si>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</si>
  <si>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</si>
  <si>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</si>
  <si>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</si>
  <si>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</si>
  <si>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</si>
  <si>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</si>
  <si>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</si>
  <si>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a szervezet  címe, telefonszáma</t>
  </si>
  <si>
    <t>EGYSZERŰSÍTETT ÉVES BESZÁMOLÓ</t>
  </si>
  <si>
    <t xml:space="preserve">Keltezés: </t>
  </si>
  <si>
    <t>PH.</t>
  </si>
  <si>
    <t>MÉRLEG</t>
  </si>
  <si>
    <t>MÉRLEG Eszközök (aktívák)</t>
  </si>
  <si>
    <t>e Ft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</si>
  <si>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</si>
  <si>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</si>
  <si>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</si>
  <si>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</si>
  <si>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</si>
  <si>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</si>
  <si>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</si>
  <si>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</si>
  <si>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</si>
  <si>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</si>
  <si>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</si>
  <si>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</si>
  <si>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</si>
  <si>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</si>
  <si>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</si>
  <si>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</si>
  <si>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</si>
  <si>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</si>
  <si>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</si>
  <si>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</si>
  <si>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</si>
  <si>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</si>
  <si>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</si>
  <si>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</si>
  <si>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</si>
  <si>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</si>
  <si>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</si>
  <si>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</si>
  <si>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</si>
  <si>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</si>
  <si>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</si>
  <si>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</si>
  <si>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</si>
  <si>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</si>
  <si>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</si>
  <si>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</si>
  <si>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</si>
  <si>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</si>
  <si>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</si>
  <si>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</si>
  <si>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</si>
  <si>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</si>
  <si>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</si>
  <si>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</si>
  <si>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</si>
  <si>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</si>
  <si>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</si>
  <si>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</si>
  <si>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</si>
  <si>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</si>
  <si>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</si>
  <si>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</si>
  <si>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</si>
  <si>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</si>
  <si>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</si>
  <si>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</si>
  <si>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</si>
  <si>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</si>
  <si>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</si>
  <si>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</si>
  <si>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</si>
  <si>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</si>
  <si>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</si>
  <si>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</si>
  <si>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</si>
  <si>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</si>
  <si>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</si>
  <si>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</si>
  <si>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</si>
  <si>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</si>
  <si>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</si>
  <si>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</si>
  <si>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</si>
  <si>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</si>
  <si>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</si>
  <si>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</si>
  <si>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</si>
  <si>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</si>
  <si>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</si>
  <si>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</si>
  <si>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</si>
  <si>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</si>
  <si>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</si>
  <si>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</si>
  <si>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</si>
  <si>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</si>
  <si>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</si>
  <si>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</si>
  <si>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</si>
  <si>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</si>
  <si>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</si>
  <si>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</si>
  <si>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</si>
  <si>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</si>
  <si>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</si>
  <si>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</si>
  <si>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</si>
  <si>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</si>
  <si>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</si>
  <si>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</si>
  <si>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</si>
  <si>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</si>
  <si>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</si>
  <si>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</si>
  <si>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</si>
  <si>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</si>
  <si>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</si>
  <si>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</si>
  <si>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</si>
  <si>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</si>
  <si>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</si>
  <si>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</si>
  <si>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</si>
  <si>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</si>
  <si>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</si>
  <si>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</si>
  <si>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</si>
  <si>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</si>
  <si>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</si>
  <si>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</si>
  <si>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</si>
  <si>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</si>
  <si>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</si>
  <si>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</si>
  <si>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</si>
  <si>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</si>
  <si>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</si>
  <si>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</si>
  <si>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</si>
  <si>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</si>
  <si>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</si>
  <si>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</si>
  <si>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</si>
  <si>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</si>
  <si>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</si>
  <si>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</si>
  <si>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</si>
  <si>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</si>
  <si>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</si>
  <si>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</si>
  <si>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</si>
  <si>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</si>
  <si>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</si>
  <si>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</si>
  <si>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</si>
  <si>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</si>
  <si>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</si>
  <si>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</si>
  <si>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</si>
  <si>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</si>
  <si>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</si>
  <si>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</si>
  <si>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</si>
  <si>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</si>
  <si>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</si>
  <si>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</si>
  <si>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</si>
  <si>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</si>
  <si>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</si>
  <si>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</si>
  <si>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</si>
  <si>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</si>
  <si>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</si>
  <si>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</si>
  <si>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</si>
  <si>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</si>
  <si>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</si>
  <si>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</si>
  <si>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</si>
  <si>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</si>
  <si>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</si>
  <si>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</si>
  <si>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</si>
  <si>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</si>
  <si>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</si>
  <si>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</si>
  <si>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</si>
  <si>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</si>
  <si>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</si>
  <si>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</si>
  <si>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</si>
  <si>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</si>
  <si>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</si>
  <si>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</si>
  <si>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</si>
  <si>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</si>
  <si>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</si>
  <si>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</si>
  <si>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</si>
  <si>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</si>
  <si>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</si>
  <si>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</si>
  <si>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</si>
  <si>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</si>
  <si>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>Statisztikai szám: 18898945 9499 529 18</t>
  </si>
  <si>
    <t xml:space="preserve"> </t>
  </si>
  <si>
    <t>Bírósági bejegyzés száma: PK-60081/2008</t>
  </si>
  <si>
    <t>Megnevezés</t>
  </si>
  <si>
    <t>Alaptevékenység</t>
  </si>
  <si>
    <t>Vállalkozási tevékenység</t>
  </si>
  <si>
    <t xml:space="preserve">  Összesen</t>
  </si>
  <si>
    <t>1.</t>
  </si>
  <si>
    <r>
      <t xml:space="preserve"> </t>
    </r>
    <r>
      <rPr>
        <sz val="12"/>
        <rFont val="Times New Roman"/>
        <family val="1"/>
      </rPr>
      <t>Értékesítés nettó árbevétele</t>
    </r>
  </si>
  <si>
    <t>2.</t>
  </si>
  <si>
    <r>
      <t xml:space="preserve"> </t>
    </r>
    <r>
      <rPr>
        <sz val="12"/>
        <rFont val="Times New Roman"/>
        <family val="1"/>
      </rPr>
      <t>Aktivált saját teljesítmények értéke</t>
    </r>
  </si>
  <si>
    <t>3.</t>
  </si>
  <si>
    <r>
      <t xml:space="preserve"> </t>
    </r>
    <r>
      <rPr>
        <sz val="12"/>
        <rFont val="Times New Roman"/>
        <family val="1"/>
      </rPr>
      <t>Egyéb bevételek</t>
    </r>
  </si>
  <si>
    <r>
      <t xml:space="preserve"> </t>
    </r>
    <r>
      <rPr>
        <sz val="12"/>
        <rFont val="Times New Roman"/>
        <family val="1"/>
      </rPr>
      <t>Ebből:</t>
    </r>
  </si>
  <si>
    <r>
      <t xml:space="preserve"> </t>
    </r>
    <r>
      <rPr>
        <sz val="12"/>
        <rFont val="Times New Roman"/>
        <family val="1"/>
      </rPr>
      <t>- támogatások</t>
    </r>
  </si>
  <si>
    <r>
      <t xml:space="preserve"> </t>
    </r>
    <r>
      <rPr>
        <sz val="12"/>
        <rFont val="Times New Roman"/>
        <family val="1"/>
      </rPr>
      <t>=  alapítói</t>
    </r>
  </si>
  <si>
    <r>
      <t xml:space="preserve"> </t>
    </r>
    <r>
      <rPr>
        <sz val="12"/>
        <rFont val="Times New Roman"/>
        <family val="1"/>
      </rPr>
      <t>=  központi költségvetési</t>
    </r>
  </si>
  <si>
    <r>
      <t xml:space="preserve"> </t>
    </r>
    <r>
      <rPr>
        <sz val="12"/>
        <rFont val="Times New Roman"/>
        <family val="1"/>
      </rPr>
      <t>=  helyi önkormányzati</t>
    </r>
  </si>
  <si>
    <r>
      <t xml:space="preserve"> </t>
    </r>
    <r>
      <rPr>
        <sz val="12"/>
        <rFont val="Times New Roman"/>
        <family val="1"/>
      </rPr>
      <t>=  egyéb</t>
    </r>
  </si>
  <si>
    <t>4.</t>
  </si>
  <si>
    <r>
      <t xml:space="preserve"> </t>
    </r>
    <r>
      <rPr>
        <sz val="12"/>
        <rFont val="Times New Roman"/>
        <family val="1"/>
      </rPr>
      <t>Pénzügyi műveletek bevételei</t>
    </r>
  </si>
  <si>
    <t>5.</t>
  </si>
  <si>
    <r>
      <t xml:space="preserve"> </t>
    </r>
    <r>
      <rPr>
        <sz val="12"/>
        <rFont val="Times New Roman"/>
        <family val="1"/>
      </rPr>
      <t>Rendkívüli bevételek</t>
    </r>
  </si>
  <si>
    <t>6.</t>
  </si>
  <si>
    <r>
      <t xml:space="preserve"> </t>
    </r>
    <r>
      <rPr>
        <sz val="12"/>
        <rFont val="Times New Roman"/>
        <family val="1"/>
      </rPr>
      <t>Tagdíjak</t>
    </r>
  </si>
  <si>
    <r>
      <t xml:space="preserve"> </t>
    </r>
    <r>
      <rPr>
        <b/>
        <i/>
        <sz val="10"/>
        <rFont val="Times New Roman"/>
        <family val="1"/>
      </rPr>
      <t>A.</t>
    </r>
  </si>
  <si>
    <r>
      <t xml:space="preserve"> </t>
    </r>
    <r>
      <rPr>
        <b/>
        <sz val="12"/>
        <rFont val="Times New Roman"/>
        <family val="1"/>
      </rPr>
      <t>Összes bevétel (1±2+3+4+5+6)</t>
    </r>
  </si>
  <si>
    <t>7.</t>
  </si>
  <si>
    <r>
      <t xml:space="preserve"> </t>
    </r>
    <r>
      <rPr>
        <sz val="12"/>
        <rFont val="Times New Roman"/>
        <family val="1"/>
      </rPr>
      <t>Anyagjellegű ráfordítások</t>
    </r>
  </si>
  <si>
    <t>8.</t>
  </si>
  <si>
    <r>
      <t xml:space="preserve"> </t>
    </r>
    <r>
      <rPr>
        <sz val="12"/>
        <rFont val="Times New Roman"/>
        <family val="1"/>
      </rPr>
      <t>Személyi jellegű ráfordítások</t>
    </r>
  </si>
  <si>
    <t>9.</t>
  </si>
  <si>
    <r>
      <t xml:space="preserve"> </t>
    </r>
    <r>
      <rPr>
        <sz val="12"/>
        <rFont val="Times New Roman"/>
        <family val="1"/>
      </rPr>
      <t>Értékcsökkenési leírás</t>
    </r>
  </si>
  <si>
    <r>
      <t xml:space="preserve"> </t>
    </r>
    <r>
      <rPr>
        <sz val="12"/>
        <rFont val="Times New Roman"/>
        <family val="1"/>
      </rPr>
      <t>Egyéb ráfordítások</t>
    </r>
  </si>
  <si>
    <r>
      <t xml:space="preserve"> </t>
    </r>
    <r>
      <rPr>
        <sz val="12"/>
        <rFont val="Times New Roman"/>
        <family val="1"/>
      </rPr>
      <t>Pénzügyi műveletek ráfordításai</t>
    </r>
  </si>
  <si>
    <r>
      <t xml:space="preserve"> </t>
    </r>
    <r>
      <rPr>
        <sz val="12"/>
        <rFont val="Times New Roman"/>
        <family val="1"/>
      </rPr>
      <t>Rendkívüli ráfordítások</t>
    </r>
  </si>
  <si>
    <r>
      <t xml:space="preserve"> </t>
    </r>
    <r>
      <rPr>
        <b/>
        <i/>
        <sz val="10"/>
        <rFont val="Times New Roman"/>
        <family val="1"/>
      </rPr>
      <t>B.</t>
    </r>
  </si>
  <si>
    <r>
      <t xml:space="preserve"> </t>
    </r>
    <r>
      <rPr>
        <b/>
        <sz val="10.5"/>
        <rFont val="Times New Roman"/>
        <family val="1"/>
      </rPr>
      <t>Összes ráfordítás (7+8+9+10+11+12)</t>
    </r>
  </si>
  <si>
    <r>
      <t xml:space="preserve"> </t>
    </r>
    <r>
      <rPr>
        <b/>
        <i/>
        <sz val="10"/>
        <rFont val="Times New Roman"/>
        <family val="1"/>
      </rPr>
      <t>C.</t>
    </r>
  </si>
  <si>
    <r>
      <t xml:space="preserve"> </t>
    </r>
    <r>
      <rPr>
        <b/>
        <sz val="12"/>
        <rFont val="Times New Roman"/>
        <family val="1"/>
      </rPr>
      <t>Adózás előtti eredmény (A-B)</t>
    </r>
  </si>
  <si>
    <r>
      <t xml:space="preserve"> </t>
    </r>
    <r>
      <rPr>
        <b/>
        <sz val="12"/>
        <rFont val="Times New Roman"/>
        <family val="1"/>
      </rPr>
      <t>I.</t>
    </r>
  </si>
  <si>
    <r>
      <t xml:space="preserve"> </t>
    </r>
    <r>
      <rPr>
        <b/>
        <sz val="12"/>
        <rFont val="Times New Roman"/>
        <family val="1"/>
      </rPr>
      <t>Adófizetési kötelezettség</t>
    </r>
  </si>
  <si>
    <r>
      <t xml:space="preserve"> </t>
    </r>
    <r>
      <rPr>
        <b/>
        <i/>
        <sz val="10"/>
        <rFont val="Times New Roman"/>
        <family val="1"/>
      </rPr>
      <t>D.</t>
    </r>
  </si>
  <si>
    <r>
      <t xml:space="preserve"> </t>
    </r>
    <r>
      <rPr>
        <b/>
        <sz val="12"/>
        <rFont val="Times New Roman"/>
        <family val="1"/>
      </rPr>
      <t>Jóváhagyott osztalék</t>
    </r>
  </si>
  <si>
    <r>
      <t xml:space="preserve"> </t>
    </r>
    <r>
      <rPr>
        <b/>
        <i/>
        <sz val="10"/>
        <rFont val="Times New Roman"/>
        <family val="1"/>
      </rPr>
      <t>E.</t>
    </r>
  </si>
  <si>
    <r>
      <t xml:space="preserve"> </t>
    </r>
    <r>
      <rPr>
        <b/>
        <sz val="12"/>
        <rFont val="Times New Roman"/>
        <family val="1"/>
      </rPr>
      <t>Tárgyévi eredmény (C-I-D)</t>
    </r>
  </si>
  <si>
    <t>...................................................</t>
  </si>
  <si>
    <t xml:space="preserve">                    Egyszerűsített éves beszámoló eredménykimutatása 2010.12.31.                           </t>
  </si>
  <si>
    <t>Szentgotthárd, 2011. április 26.</t>
  </si>
  <si>
    <t>2011.április 26.</t>
  </si>
  <si>
    <t>2010.12.31.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</si>
</sst>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m\ d/"/>
    <numFmt numFmtId="165" formatCode="yyyy/\ m/\ d/"/>
    <numFmt numFmtId="166" formatCode="yyyy\-mm\-dd"/>
  </numFmts>
  <fonts count="60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sz val="8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i/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i/>
      <sz val="14"/>
      <name val="Lucida Sans Unicod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left"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right"/>
      <protection/>
    </xf>
    <xf numFmtId="164" fontId="5" fillId="0" borderId="1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/>
      <protection/>
    </xf>
    <xf numFmtId="0" fontId="10" fillId="0" borderId="1" xfId="0" applyNumberFormat="1" applyFont="1" applyBorder="1" applyAlignment="1" applyProtection="1">
      <alignment horizontal="left"/>
      <protection/>
    </xf>
    <xf numFmtId="0" fontId="11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0" fontId="2" fillId="0" borderId="4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3" fillId="0" borderId="3" xfId="0" applyNumberFormat="1" applyFont="1" applyBorder="1" applyAlignment="1" applyProtection="1">
      <alignment vertical="top"/>
      <protection/>
    </xf>
    <xf numFmtId="0" fontId="19" fillId="0" borderId="3" xfId="0" applyNumberFormat="1" applyFont="1" applyBorder="1" applyAlignment="1" applyProtection="1">
      <alignment horizontal="center" vertical="top"/>
      <protection/>
    </xf>
    <xf numFmtId="0" fontId="20" fillId="0" borderId="0" xfId="0" applyNumberFormat="1" applyFont="1" applyBorder="1" applyAlignment="1" applyProtection="1">
      <alignment/>
      <protection/>
    </xf>
    <xf numFmtId="49" fontId="3" fillId="0" borderId="5" xfId="0" applyNumberFormat="1" applyFont="1" applyBorder="1" applyAlignment="1" applyProtection="1">
      <alignment vertical="top"/>
      <protection/>
    </xf>
    <xf numFmtId="0" fontId="2" fillId="0" borderId="6" xfId="0" applyNumberFormat="1" applyFon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vertical="top" wrapText="1"/>
      <protection/>
    </xf>
    <xf numFmtId="49" fontId="3" fillId="0" borderId="7" xfId="0" applyNumberFormat="1" applyFont="1" applyBorder="1" applyAlignment="1" applyProtection="1">
      <alignment vertical="top"/>
      <protection/>
    </xf>
    <xf numFmtId="0" fontId="2" fillId="0" borderId="8" xfId="0" applyNumberFormat="1" applyFont="1" applyBorder="1" applyAlignment="1" applyProtection="1">
      <alignment horizontal="left"/>
      <protection/>
    </xf>
    <xf numFmtId="0" fontId="3" fillId="0" borderId="7" xfId="0" applyNumberFormat="1" applyFont="1" applyBorder="1" applyAlignment="1" applyProtection="1">
      <alignment vertical="top"/>
      <protection/>
    </xf>
    <xf numFmtId="0" fontId="22" fillId="0" borderId="7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7" fillId="0" borderId="0" xfId="0" applyNumberFormat="1" applyFont="1" applyBorder="1" applyAlignment="1" applyProtection="1">
      <alignment vertical="top" wrapText="1"/>
      <protection/>
    </xf>
    <xf numFmtId="49" fontId="3" fillId="0" borderId="9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/>
      <protection/>
    </xf>
    <xf numFmtId="0" fontId="23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right"/>
      <protection/>
    </xf>
    <xf numFmtId="0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NumberFormat="1" applyFont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24" fillId="0" borderId="0" xfId="0" applyNumberFormat="1" applyFont="1" applyBorder="1" applyAlignment="1" applyProtection="1">
      <alignment horizontal="center"/>
      <protection/>
    </xf>
    <xf numFmtId="49" fontId="25" fillId="0" borderId="11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wrapText="1"/>
      <protection/>
    </xf>
    <xf numFmtId="0" fontId="26" fillId="0" borderId="11" xfId="0" applyNumberFormat="1" applyFont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horizontal="right"/>
      <protection/>
    </xf>
    <xf numFmtId="0" fontId="25" fillId="0" borderId="0" xfId="0" applyNumberFormat="1" applyFont="1" applyBorder="1" applyAlignment="1" applyProtection="1">
      <alignment/>
      <protection/>
    </xf>
    <xf numFmtId="49" fontId="27" fillId="0" borderId="11" xfId="0" applyNumberFormat="1" applyFont="1" applyBorder="1" applyAlignment="1" applyProtection="1">
      <alignment/>
      <protection/>
    </xf>
    <xf numFmtId="0" fontId="24" fillId="0" borderId="11" xfId="0" applyNumberFormat="1" applyFont="1" applyBorder="1" applyAlignment="1" applyProtection="1">
      <alignment/>
      <protection/>
    </xf>
    <xf numFmtId="49" fontId="27" fillId="0" borderId="11" xfId="0" applyNumberFormat="1" applyFont="1" applyBorder="1" applyAlignment="1" applyProtection="1">
      <alignment horizontal="right"/>
      <protection/>
    </xf>
    <xf numFmtId="0" fontId="26" fillId="0" borderId="11" xfId="0" applyNumberFormat="1" applyFont="1" applyBorder="1" applyAlignment="1" applyProtection="1">
      <alignment horizontal="left"/>
      <protection/>
    </xf>
    <xf numFmtId="0" fontId="29" fillId="0" borderId="0" xfId="0" applyFont="1" applyAlignment="1">
      <alignment horizontal="center" vertical="center"/>
    </xf>
    <xf numFmtId="0" fontId="31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 horizontal="left"/>
      <protection/>
    </xf>
    <xf numFmtId="0" fontId="33" fillId="0" borderId="0" xfId="0" applyNumberFormat="1" applyFont="1" applyBorder="1" applyAlignment="1" applyProtection="1">
      <alignment horizontal="right"/>
      <protection/>
    </xf>
    <xf numFmtId="49" fontId="33" fillId="0" borderId="11" xfId="0" applyNumberFormat="1" applyFont="1" applyBorder="1" applyAlignment="1" applyProtection="1">
      <alignment/>
      <protection/>
    </xf>
    <xf numFmtId="0" fontId="33" fillId="0" borderId="11" xfId="0" applyNumberFormat="1" applyFont="1" applyBorder="1" applyAlignment="1" applyProtection="1">
      <alignment/>
      <protection/>
    </xf>
    <xf numFmtId="0" fontId="33" fillId="0" borderId="0" xfId="0" applyNumberFormat="1" applyFont="1" applyBorder="1" applyAlignment="1" applyProtection="1">
      <alignment/>
      <protection/>
    </xf>
    <xf numFmtId="0" fontId="33" fillId="0" borderId="11" xfId="0" applyNumberFormat="1" applyFont="1" applyBorder="1" applyAlignment="1" applyProtection="1">
      <alignment horizontal="center"/>
      <protection/>
    </xf>
    <xf numFmtId="0" fontId="33" fillId="0" borderId="0" xfId="0" applyNumberFormat="1" applyFont="1" applyBorder="1" applyAlignment="1" applyProtection="1">
      <alignment horizontal="center"/>
      <protection/>
    </xf>
    <xf numFmtId="0" fontId="34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NumberFormat="1" applyFont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35" fillId="0" borderId="0" xfId="0" applyFont="1" applyAlignment="1">
      <alignment horizontal="justify"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36" fillId="0" borderId="0" xfId="0" applyNumberFormat="1" applyFont="1" applyBorder="1" applyAlignment="1" applyProtection="1">
      <alignment vertical="center"/>
      <protection/>
    </xf>
    <xf numFmtId="49" fontId="37" fillId="0" borderId="0" xfId="0" applyNumberFormat="1" applyFont="1" applyBorder="1" applyAlignment="1" applyProtection="1">
      <alignment horizontal="left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justify" vertical="top" wrapText="1"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37" fillId="0" borderId="0" xfId="0" applyNumberFormat="1" applyFont="1" applyBorder="1" applyAlignment="1" applyProtection="1">
      <alignment horizontal="center" wrapText="1"/>
      <protection/>
    </xf>
    <xf numFmtId="0" fontId="38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2" xfId="0" applyNumberFormat="1" applyFont="1" applyBorder="1" applyAlignment="1" applyProtection="1">
      <alignment horizontal="right"/>
      <protection/>
    </xf>
    <xf numFmtId="3" fontId="27" fillId="0" borderId="13" xfId="0" applyNumberFormat="1" applyFont="1" applyBorder="1" applyAlignment="1" applyProtection="1">
      <alignment horizontal="center" vertical="center"/>
      <protection/>
    </xf>
    <xf numFmtId="3" fontId="39" fillId="0" borderId="13" xfId="0" applyNumberFormat="1" applyFont="1" applyBorder="1" applyAlignment="1" applyProtection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Border="1" applyAlignment="1" applyProtection="1">
      <alignment horizontal="right"/>
      <protection/>
    </xf>
    <xf numFmtId="0" fontId="27" fillId="0" borderId="16" xfId="0" applyNumberFormat="1" applyFont="1" applyBorder="1" applyAlignment="1" applyProtection="1">
      <alignment vertical="center"/>
      <protection/>
    </xf>
    <xf numFmtId="0" fontId="7" fillId="0" borderId="16" xfId="0" applyNumberFormat="1" applyFont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3" fontId="27" fillId="0" borderId="18" xfId="0" applyNumberFormat="1" applyFont="1" applyBorder="1" applyAlignment="1" applyProtection="1">
      <alignment horizontal="right" vertical="center"/>
      <protection/>
    </xf>
    <xf numFmtId="3" fontId="27" fillId="0" borderId="19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4" fillId="0" borderId="20" xfId="0" applyNumberFormat="1" applyFont="1" applyBorder="1" applyAlignment="1" applyProtection="1">
      <alignment horizontal="right"/>
      <protection/>
    </xf>
    <xf numFmtId="0" fontId="24" fillId="0" borderId="2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 horizontal="right" vertical="center"/>
      <protection/>
    </xf>
    <xf numFmtId="3" fontId="24" fillId="0" borderId="3" xfId="0" applyNumberFormat="1" applyFont="1" applyBorder="1" applyAlignment="1" applyProtection="1">
      <alignment horizontal="right" vertical="center"/>
      <protection/>
    </xf>
    <xf numFmtId="3" fontId="24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1" xfId="0" applyNumberFormat="1" applyFont="1" applyBorder="1" applyAlignment="1" applyProtection="1">
      <alignment/>
      <protection/>
    </xf>
    <xf numFmtId="0" fontId="24" fillId="0" borderId="24" xfId="0" applyNumberFormat="1" applyFont="1" applyBorder="1" applyAlignment="1" applyProtection="1">
      <alignment horizontal="right"/>
      <protection/>
    </xf>
    <xf numFmtId="0" fontId="40" fillId="0" borderId="21" xfId="0" applyNumberFormat="1" applyFont="1" applyBorder="1" applyAlignment="1" applyProtection="1">
      <alignment vertical="center"/>
      <protection/>
    </xf>
    <xf numFmtId="0" fontId="27" fillId="0" borderId="21" xfId="0" applyNumberFormat="1" applyFont="1" applyBorder="1" applyAlignment="1" applyProtection="1">
      <alignment vertical="center"/>
      <protection/>
    </xf>
    <xf numFmtId="0" fontId="41" fillId="0" borderId="21" xfId="0" applyNumberFormat="1" applyFont="1" applyBorder="1" applyAlignment="1" applyProtection="1">
      <alignment/>
      <protection/>
    </xf>
    <xf numFmtId="3" fontId="27" fillId="0" borderId="22" xfId="0" applyNumberFormat="1" applyFont="1" applyFill="1" applyBorder="1" applyAlignment="1" applyProtection="1">
      <alignment horizontal="right" vertical="center"/>
      <protection/>
    </xf>
    <xf numFmtId="3" fontId="27" fillId="0" borderId="3" xfId="0" applyNumberFormat="1" applyFont="1" applyBorder="1" applyAlignment="1" applyProtection="1">
      <alignment horizontal="right" vertical="center"/>
      <protection/>
    </xf>
    <xf numFmtId="3" fontId="27" fillId="0" borderId="23" xfId="0" applyNumberFormat="1" applyFont="1" applyFill="1" applyBorder="1" applyAlignment="1" applyProtection="1">
      <alignment horizontal="right" vertical="center"/>
      <protection/>
    </xf>
    <xf numFmtId="0" fontId="42" fillId="0" borderId="21" xfId="0" applyNumberFormat="1" applyFont="1" applyBorder="1" applyAlignment="1" applyProtection="1">
      <alignment vertical="center"/>
      <protection/>
    </xf>
    <xf numFmtId="0" fontId="41" fillId="0" borderId="25" xfId="0" applyNumberFormat="1" applyFont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 horizontal="right" vertical="center"/>
      <protection/>
    </xf>
    <xf numFmtId="3" fontId="24" fillId="0" borderId="27" xfId="0" applyNumberFormat="1" applyFont="1" applyBorder="1" applyAlignment="1" applyProtection="1">
      <alignment horizontal="right" vertical="center"/>
      <protection/>
    </xf>
    <xf numFmtId="3" fontId="24" fillId="0" borderId="28" xfId="0" applyNumberFormat="1" applyFont="1" applyFill="1" applyBorder="1" applyAlignment="1" applyProtection="1">
      <alignment horizontal="right" vertical="center"/>
      <protection/>
    </xf>
    <xf numFmtId="3" fontId="27" fillId="0" borderId="26" xfId="0" applyNumberFormat="1" applyFont="1" applyFill="1" applyBorder="1" applyAlignment="1" applyProtection="1">
      <alignment horizontal="right" vertical="center"/>
      <protection/>
    </xf>
    <xf numFmtId="3" fontId="27" fillId="0" borderId="27" xfId="0" applyNumberFormat="1" applyFont="1" applyBorder="1" applyAlignment="1" applyProtection="1">
      <alignment horizontal="right" vertical="center"/>
      <protection/>
    </xf>
    <xf numFmtId="3" fontId="27" fillId="0" borderId="28" xfId="0" applyNumberFormat="1" applyFont="1" applyFill="1" applyBorder="1" applyAlignment="1" applyProtection="1">
      <alignment horizontal="right" vertical="center"/>
      <protection/>
    </xf>
    <xf numFmtId="0" fontId="27" fillId="2" borderId="29" xfId="0" applyNumberFormat="1" applyFont="1" applyFill="1" applyBorder="1" applyAlignment="1" applyProtection="1">
      <alignment horizontal="right" vertical="center"/>
      <protection/>
    </xf>
    <xf numFmtId="0" fontId="27" fillId="2" borderId="30" xfId="0" applyNumberFormat="1" applyFont="1" applyFill="1" applyBorder="1" applyAlignment="1" applyProtection="1">
      <alignment vertical="center"/>
      <protection/>
    </xf>
    <xf numFmtId="0" fontId="7" fillId="2" borderId="31" xfId="0" applyNumberFormat="1" applyFont="1" applyFill="1" applyBorder="1" applyAlignment="1" applyProtection="1">
      <alignment/>
      <protection/>
    </xf>
    <xf numFmtId="3" fontId="27" fillId="0" borderId="29" xfId="0" applyNumberFormat="1" applyFont="1" applyFill="1" applyBorder="1" applyAlignment="1" applyProtection="1">
      <alignment horizontal="right" vertical="center"/>
      <protection/>
    </xf>
    <xf numFmtId="3" fontId="27" fillId="0" borderId="32" xfId="0" applyNumberFormat="1" applyFont="1" applyFill="1" applyBorder="1" applyAlignment="1" applyProtection="1">
      <alignment horizontal="right" vertical="center"/>
      <protection/>
    </xf>
    <xf numFmtId="0" fontId="24" fillId="0" borderId="33" xfId="0" applyNumberFormat="1" applyFont="1" applyBorder="1" applyAlignment="1" applyProtection="1">
      <alignment horizontal="right"/>
      <protection/>
    </xf>
    <xf numFmtId="0" fontId="42" fillId="0" borderId="34" xfId="0" applyNumberFormat="1" applyFont="1" applyBorder="1" applyAlignment="1" applyProtection="1">
      <alignment horizontal="left"/>
      <protection/>
    </xf>
    <xf numFmtId="0" fontId="7" fillId="0" borderId="35" xfId="0" applyNumberFormat="1" applyFont="1" applyBorder="1" applyAlignment="1" applyProtection="1">
      <alignment/>
      <protection/>
    </xf>
    <xf numFmtId="3" fontId="27" fillId="0" borderId="36" xfId="0" applyNumberFormat="1" applyFont="1" applyBorder="1" applyAlignment="1" applyProtection="1">
      <alignment horizontal="right" vertical="center"/>
      <protection/>
    </xf>
    <xf numFmtId="3" fontId="27" fillId="0" borderId="37" xfId="0" applyNumberFormat="1" applyFont="1" applyFill="1" applyBorder="1" applyAlignment="1" applyProtection="1">
      <alignment horizontal="right" vertical="center"/>
      <protection/>
    </xf>
    <xf numFmtId="0" fontId="24" fillId="0" borderId="38" xfId="0" applyNumberFormat="1" applyFont="1" applyBorder="1" applyAlignment="1" applyProtection="1">
      <alignment horizontal="left"/>
      <protection/>
    </xf>
    <xf numFmtId="3" fontId="24" fillId="0" borderId="37" xfId="0" applyNumberFormat="1" applyFont="1" applyFill="1" applyBorder="1" applyAlignment="1" applyProtection="1">
      <alignment horizontal="right" vertical="center"/>
      <protection/>
    </xf>
    <xf numFmtId="0" fontId="40" fillId="0" borderId="38" xfId="0" applyNumberFormat="1" applyFont="1" applyBorder="1" applyAlignment="1" applyProtection="1">
      <alignment horizontal="left"/>
      <protection/>
    </xf>
    <xf numFmtId="0" fontId="27" fillId="0" borderId="38" xfId="0" applyNumberFormat="1" applyFont="1" applyBorder="1" applyAlignment="1" applyProtection="1">
      <alignment horizontal="left"/>
      <protection/>
    </xf>
    <xf numFmtId="0" fontId="43" fillId="0" borderId="38" xfId="0" applyNumberFormat="1" applyFont="1" applyBorder="1" applyAlignment="1" applyProtection="1">
      <alignment horizontal="left"/>
      <protection/>
    </xf>
    <xf numFmtId="0" fontId="7" fillId="0" borderId="39" xfId="0" applyNumberFormat="1" applyFont="1" applyBorder="1" applyAlignment="1" applyProtection="1">
      <alignment/>
      <protection/>
    </xf>
    <xf numFmtId="0" fontId="42" fillId="0" borderId="38" xfId="0" applyNumberFormat="1" applyFont="1" applyBorder="1" applyAlignment="1" applyProtection="1">
      <alignment horizontal="left"/>
      <protection/>
    </xf>
    <xf numFmtId="0" fontId="27" fillId="0" borderId="0" xfId="0" applyNumberFormat="1" applyFont="1" applyBorder="1" applyAlignment="1" applyProtection="1">
      <alignment/>
      <protection/>
    </xf>
    <xf numFmtId="3" fontId="24" fillId="0" borderId="3" xfId="0" applyNumberFormat="1" applyFont="1" applyFill="1" applyBorder="1" applyAlignment="1" applyProtection="1">
      <alignment horizontal="right" vertical="center"/>
      <protection/>
    </xf>
    <xf numFmtId="0" fontId="27" fillId="2" borderId="30" xfId="0" applyNumberFormat="1" applyFont="1" applyFill="1" applyBorder="1" applyAlignment="1" applyProtection="1">
      <alignment horizontal="right" vertical="center"/>
      <protection/>
    </xf>
    <xf numFmtId="0" fontId="45" fillId="2" borderId="30" xfId="0" applyNumberFormat="1" applyFont="1" applyFill="1" applyBorder="1" applyAlignment="1" applyProtection="1">
      <alignment vertical="center"/>
      <protection/>
    </xf>
    <xf numFmtId="0" fontId="46" fillId="2" borderId="31" xfId="0" applyNumberFormat="1" applyFont="1" applyFill="1" applyBorder="1" applyAlignment="1" applyProtection="1">
      <alignment/>
      <protection/>
    </xf>
    <xf numFmtId="3" fontId="27" fillId="0" borderId="40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wrapText="1"/>
      <protection/>
    </xf>
    <xf numFmtId="3" fontId="27" fillId="0" borderId="0" xfId="0" applyNumberFormat="1" applyFont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7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41" xfId="0" applyNumberFormat="1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49" fillId="0" borderId="41" xfId="0" applyFont="1" applyBorder="1" applyAlignment="1">
      <alignment/>
    </xf>
    <xf numFmtId="166" fontId="54" fillId="0" borderId="41" xfId="0" applyNumberFormat="1" applyFont="1" applyBorder="1" applyAlignment="1">
      <alignment/>
    </xf>
    <xf numFmtId="0" fontId="55" fillId="0" borderId="41" xfId="0" applyFont="1" applyBorder="1" applyAlignment="1">
      <alignment/>
    </xf>
    <xf numFmtId="0" fontId="54" fillId="0" borderId="41" xfId="0" applyNumberFormat="1" applyFont="1" applyBorder="1" applyAlignment="1">
      <alignment/>
    </xf>
    <xf numFmtId="0" fontId="55" fillId="0" borderId="41" xfId="0" applyNumberFormat="1" applyFont="1" applyBorder="1" applyAlignment="1">
      <alignment/>
    </xf>
    <xf numFmtId="0" fontId="49" fillId="3" borderId="41" xfId="0" applyFont="1" applyFill="1" applyBorder="1" applyAlignment="1">
      <alignment/>
    </xf>
    <xf numFmtId="0" fontId="49" fillId="0" borderId="0" xfId="0" applyNumberFormat="1" applyFont="1" applyAlignment="1">
      <alignment/>
    </xf>
    <xf numFmtId="165" fontId="28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horizontal="center"/>
      <protection/>
    </xf>
    <xf numFmtId="49" fontId="37" fillId="0" borderId="0" xfId="0" applyNumberFormat="1" applyFont="1" applyBorder="1" applyAlignment="1" applyProtection="1">
      <alignment horizontal="center"/>
      <protection/>
    </xf>
    <xf numFmtId="0" fontId="37" fillId="0" borderId="0" xfId="0" applyNumberFormat="1" applyFont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 horizontal="center" wrapText="1"/>
      <protection/>
    </xf>
    <xf numFmtId="0" fontId="24" fillId="0" borderId="0" xfId="0" applyNumberFormat="1" applyFont="1" applyBorder="1" applyAlignment="1" applyProtection="1">
      <alignment horizontal="right"/>
      <protection/>
    </xf>
    <xf numFmtId="0" fontId="27" fillId="0" borderId="42" xfId="0" applyNumberFormat="1" applyFont="1" applyBorder="1" applyAlignment="1" applyProtection="1">
      <alignment horizontal="center" vertical="center" wrapText="1"/>
      <protection/>
    </xf>
    <xf numFmtId="0" fontId="24" fillId="0" borderId="38" xfId="0" applyNumberFormat="1" applyFont="1" applyBorder="1" applyAlignment="1" applyProtection="1">
      <alignment vertical="center" wrapText="1"/>
      <protection/>
    </xf>
    <xf numFmtId="0" fontId="40" fillId="0" borderId="38" xfId="0" applyNumberFormat="1" applyFont="1" applyBorder="1" applyAlignment="1" applyProtection="1">
      <alignment vertical="center" wrapText="1"/>
      <protection/>
    </xf>
    <xf numFmtId="0" fontId="24" fillId="0" borderId="43" xfId="0" applyNumberFormat="1" applyFont="1" applyBorder="1" applyAlignment="1" applyProtection="1">
      <alignment horizontal="right"/>
      <protection/>
    </xf>
    <xf numFmtId="0" fontId="48" fillId="0" borderId="44" xfId="0" applyNumberFormat="1" applyFont="1" applyBorder="1" applyAlignment="1">
      <alignment horizontal="left" vertical="top" wrapText="1"/>
    </xf>
    <xf numFmtId="0" fontId="51" fillId="0" borderId="41" xfId="0" applyFont="1" applyBorder="1" applyAlignment="1">
      <alignment horizontal="center"/>
    </xf>
    <xf numFmtId="0" fontId="53" fillId="0" borderId="41" xfId="0" applyNumberFormat="1" applyFont="1" applyBorder="1" applyAlignment="1">
      <alignment horizontal="center"/>
    </xf>
    <xf numFmtId="0" fontId="53" fillId="0" borderId="41" xfId="0" applyFont="1" applyBorder="1" applyAlignment="1">
      <alignment horizontal="center" wrapText="1"/>
    </xf>
    <xf numFmtId="0" fontId="53" fillId="0" borderId="41" xfId="0" applyFont="1" applyBorder="1" applyAlignment="1">
      <alignment horizontal="center"/>
    </xf>
    <xf numFmtId="0" fontId="55" fillId="0" borderId="4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colorId="22" workbookViewId="0" topLeftCell="A1">
      <selection activeCell="B15" sqref="B15"/>
    </sheetView>
  </sheetViews>
  <sheetFormatPr defaultColWidth="9.14062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  <col min="22" max="16384" width="11.28125" style="0" customWidth="1"/>
  </cols>
  <sheetData>
    <row r="1" spans="1:21" ht="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8</v>
      </c>
      <c r="J2" s="7">
        <v>9</v>
      </c>
      <c r="K2" s="7">
        <v>4</v>
      </c>
      <c r="L2" s="7">
        <v>5</v>
      </c>
      <c r="M2" s="7">
        <v>9</v>
      </c>
      <c r="N2" s="7">
        <v>4</v>
      </c>
      <c r="O2" s="7">
        <v>9</v>
      </c>
      <c r="P2" s="7">
        <v>9</v>
      </c>
      <c r="Q2" s="7">
        <v>5</v>
      </c>
      <c r="R2" s="7">
        <v>2</v>
      </c>
      <c r="S2" s="7">
        <v>9</v>
      </c>
      <c r="T2" s="7">
        <v>1</v>
      </c>
      <c r="U2" s="7">
        <v>8</v>
      </c>
    </row>
    <row r="3" spans="1:21" s="12" customFormat="1" ht="15">
      <c r="A3" s="8"/>
      <c r="B3" s="9"/>
      <c r="C3" s="10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5" t="s">
        <v>3</v>
      </c>
      <c r="B4" s="6" t="s">
        <v>4</v>
      </c>
      <c r="C4" s="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">
      <c r="A5" s="1"/>
      <c r="B5" s="14"/>
      <c r="C5" s="3"/>
      <c r="D5" s="4"/>
      <c r="E5" s="15" t="s">
        <v>5</v>
      </c>
      <c r="F5" s="15" t="s">
        <v>6</v>
      </c>
      <c r="G5" s="15" t="s">
        <v>7</v>
      </c>
      <c r="H5" s="15">
        <v>6</v>
      </c>
      <c r="I5" s="15">
        <v>0</v>
      </c>
      <c r="J5" s="15">
        <v>0</v>
      </c>
      <c r="K5" s="15">
        <v>6</v>
      </c>
      <c r="L5" s="15">
        <v>9</v>
      </c>
      <c r="M5" s="15" t="s">
        <v>8</v>
      </c>
      <c r="N5" s="15">
        <v>0</v>
      </c>
      <c r="O5" s="15">
        <v>0</v>
      </c>
      <c r="P5" s="15">
        <v>8</v>
      </c>
      <c r="Q5" s="13"/>
      <c r="R5" s="13"/>
      <c r="S5" s="13"/>
      <c r="T5" s="13"/>
      <c r="U5" s="13"/>
    </row>
    <row r="6" spans="1:21" s="12" customFormat="1" ht="15">
      <c r="A6" s="16" t="s">
        <v>9</v>
      </c>
      <c r="B6" s="6"/>
      <c r="C6" s="10"/>
      <c r="D6" s="11"/>
      <c r="E6" s="11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1"/>
      <c r="B7" s="9"/>
      <c r="C7" s="3"/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1"/>
      <c r="B8" s="9"/>
      <c r="C8" s="3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1"/>
      <c r="B10" s="9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A11" s="5" t="s">
        <v>13</v>
      </c>
      <c r="B11" s="20">
        <v>40543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5">
      <c r="A14" s="1"/>
      <c r="B14" s="9"/>
      <c r="C14" s="3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5">
      <c r="A15" s="5" t="s">
        <v>18</v>
      </c>
      <c r="B15" s="6" t="s">
        <v>285</v>
      </c>
      <c r="C15" s="3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5">
      <c r="A16" s="22" t="s">
        <v>19</v>
      </c>
      <c r="B16" s="23" t="s">
        <v>20</v>
      </c>
      <c r="C16" s="3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">
      <c r="A17" s="5" t="s">
        <v>21</v>
      </c>
      <c r="B17" s="6" t="s">
        <v>22</v>
      </c>
      <c r="C17" s="3"/>
      <c r="D17" s="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">
      <c r="A18" s="1"/>
      <c r="B18" s="9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4" t="s">
        <v>23</v>
      </c>
      <c r="B19" s="6" t="s">
        <v>24</v>
      </c>
      <c r="C19" s="3"/>
      <c r="D19" s="4"/>
      <c r="E19" s="2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>
      <c r="A20" s="1" t="s">
        <v>25</v>
      </c>
      <c r="B20" s="26"/>
      <c r="C20" s="3"/>
      <c r="D20" s="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  <c r="R20" s="25"/>
      <c r="S20" s="25"/>
      <c r="T20" s="25"/>
      <c r="U20" s="25"/>
    </row>
    <row r="21" spans="1:21" ht="18.75" customHeight="1">
      <c r="A21" s="28" t="s">
        <v>26</v>
      </c>
      <c r="B21" s="29" t="s">
        <v>27</v>
      </c>
      <c r="C21" s="30" t="b">
        <f>IF(B21="i",FALSE,TRUE)</f>
        <v>0</v>
      </c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5">
      <c r="A22" s="31" t="str">
        <f>CONCATENATE("A könyvvizsgálat során a(z) ",B2)</f>
        <v>A könyvvizsgálat során a(z) Őrség Határok Nélkül Egyesület</v>
      </c>
      <c r="B22" s="32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5">
      <c r="A23" s="34" t="str">
        <f>CONCATENATE(B11," beszámolóját, annak részeit és tételeit, ")</f>
        <v>40543 beszámolóját, annak részeit és tételeit, </v>
      </c>
      <c r="B23" s="35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5">
      <c r="A24" s="36" t="s">
        <v>28</v>
      </c>
      <c r="B24" s="35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5">
      <c r="A25" s="36" t="s">
        <v>29</v>
      </c>
      <c r="B25" s="35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5">
      <c r="A26" s="37" t="s">
        <v>30</v>
      </c>
      <c r="B26" s="35"/>
      <c r="C26" s="33"/>
      <c r="D26" s="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>
      <c r="A27" s="36" t="s">
        <v>31</v>
      </c>
      <c r="B27" s="35"/>
      <c r="C27" s="33"/>
      <c r="D27" s="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>
      <c r="A28" s="36" t="s">
        <v>32</v>
      </c>
      <c r="B28" s="35"/>
      <c r="C28" s="33"/>
      <c r="D28" s="4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>
      <c r="A29" s="36" t="s">
        <v>33</v>
      </c>
      <c r="B29" s="35"/>
      <c r="C29" s="33"/>
      <c r="D29" s="4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7.75" customHeight="1">
      <c r="A30" s="40" t="str">
        <f>CONCATENATE("",B9,", ",B19)</f>
        <v>SZENTGOTTHÁRD, 2002. április 30..</v>
      </c>
      <c r="B30" s="41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tabSelected="1" defaultGridColor="0" colorId="22" workbookViewId="0" topLeftCell="A1">
      <selection activeCell="E42" sqref="E42"/>
    </sheetView>
  </sheetViews>
  <sheetFormatPr defaultColWidth="9.14062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  <col min="24" max="16384" width="11.28125" style="0" customWidth="1"/>
  </cols>
  <sheetData>
    <row r="1" spans="1:23" s="45" customFormat="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5" customFormat="1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45" customFormat="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45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4"/>
      <c r="U4" s="44"/>
      <c r="V4" s="44"/>
      <c r="W4" s="44"/>
    </row>
    <row r="5" spans="1:23" s="45" customFormat="1" ht="12" customHeight="1">
      <c r="A5" s="4"/>
      <c r="B5" s="7">
        <v>1</v>
      </c>
      <c r="C5" s="7">
        <v>8</v>
      </c>
      <c r="D5" s="7">
        <v>8</v>
      </c>
      <c r="E5" s="7">
        <v>9</v>
      </c>
      <c r="F5" s="7">
        <v>8</v>
      </c>
      <c r="G5" s="7">
        <v>9</v>
      </c>
      <c r="H5" s="7">
        <v>4</v>
      </c>
      <c r="I5" s="7">
        <v>5</v>
      </c>
      <c r="J5" s="7">
        <v>9</v>
      </c>
      <c r="K5" s="7">
        <v>4</v>
      </c>
      <c r="L5" s="7">
        <v>9</v>
      </c>
      <c r="M5" s="7">
        <v>9</v>
      </c>
      <c r="N5" s="7">
        <v>5</v>
      </c>
      <c r="O5" s="7">
        <v>2</v>
      </c>
      <c r="P5" s="7">
        <v>9</v>
      </c>
      <c r="Q5" s="7">
        <v>1</v>
      </c>
      <c r="R5" s="7">
        <v>8</v>
      </c>
      <c r="S5"/>
      <c r="T5" s="44"/>
      <c r="U5" s="44"/>
      <c r="V5" s="44"/>
      <c r="W5" s="44"/>
    </row>
    <row r="6" spans="1:23" s="47" customFormat="1" ht="15">
      <c r="A6" s="1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46"/>
      <c r="U6" s="46"/>
      <c r="V6" s="46"/>
      <c r="W6" s="46"/>
    </row>
    <row r="7" spans="1:23" s="45" customFormat="1" ht="1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/>
      <c r="T7" s="44"/>
      <c r="U7" s="44"/>
      <c r="V7" s="44"/>
      <c r="W7" s="44"/>
    </row>
    <row r="8" spans="1:23" s="45" customFormat="1" ht="14.25" customHeight="1">
      <c r="A8" s="4"/>
      <c r="B8" s="15" t="s">
        <v>5</v>
      </c>
      <c r="C8" s="15" t="s">
        <v>6</v>
      </c>
      <c r="D8" s="15" t="s">
        <v>7</v>
      </c>
      <c r="E8" s="15">
        <v>6</v>
      </c>
      <c r="F8" s="15">
        <v>0</v>
      </c>
      <c r="G8" s="15">
        <v>0</v>
      </c>
      <c r="H8" s="15">
        <v>6</v>
      </c>
      <c r="I8" s="15">
        <v>9</v>
      </c>
      <c r="J8" s="15" t="s">
        <v>8</v>
      </c>
      <c r="K8" s="15">
        <v>0</v>
      </c>
      <c r="L8" s="15">
        <v>0</v>
      </c>
      <c r="M8" s="15">
        <v>8</v>
      </c>
      <c r="N8" s="13"/>
      <c r="O8" s="13"/>
      <c r="P8" s="13"/>
      <c r="Q8" s="13"/>
      <c r="R8" s="13"/>
      <c r="S8"/>
      <c r="T8" s="44"/>
      <c r="U8" s="44"/>
      <c r="V8" s="44"/>
      <c r="W8" s="44"/>
    </row>
    <row r="9" spans="1:23" s="47" customFormat="1" ht="11.25" customHeight="1">
      <c r="A9" s="11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6"/>
      <c r="U9" s="46"/>
      <c r="V9" s="46"/>
      <c r="W9" s="46"/>
    </row>
    <row r="10" spans="1:23" s="45" customFormat="1" ht="12.75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5" customFormat="1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5" customFormat="1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5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5" customFormat="1" ht="7.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41.25" customHeight="1">
      <c r="A16" s="49" t="str">
        <f>IF(ISBLANK(Adatok!B2),"",Adatok!B2)</f>
        <v>Őrség Határok Nélkül Egyesület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52" t="s">
        <v>34</v>
      </c>
    </row>
    <row r="17" spans="1:23" s="45" customFormat="1" ht="18.75">
      <c r="A17" s="43"/>
      <c r="B17" s="5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/>
    </row>
    <row r="18" spans="1:23" s="45" customFormat="1" ht="18.75">
      <c r="A18" s="43"/>
      <c r="B18" s="5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</row>
    <row r="19" spans="1:23" s="45" customFormat="1" ht="15.75">
      <c r="A19" s="54" t="str">
        <f>IF(ISBLANK(Adatok!B4),"",Adatok!B4)</f>
        <v>9941 Őriszentpéter, Város szer 55.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f>IF(ISBLANK(Adatok!B6),"",CONCATENATE("Tel.: ",Adatok!B6))</f>
      </c>
      <c r="V19" s="51"/>
      <c r="W19" s="57" t="s">
        <v>35</v>
      </c>
    </row>
    <row r="20" spans="1:23" s="45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58" customFormat="1" ht="23.25" customHeight="1">
      <c r="A26" s="165">
        <v>40543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</row>
    <row r="27" spans="1:23" s="45" customFormat="1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30.75" customHeight="1">
      <c r="A28" s="166" t="s">
        <v>36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s="45" customFormat="1" ht="18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s="45" customFormat="1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23.25">
      <c r="A34" s="21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59"/>
      <c r="T34" s="59"/>
      <c r="U34" s="59"/>
      <c r="V34" s="59"/>
      <c r="W34" s="59"/>
    </row>
    <row r="35" spans="1:23" s="45" customFormat="1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12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45" customFormat="1" ht="15">
      <c r="A42" s="61" t="s">
        <v>37</v>
      </c>
      <c r="B42" s="62"/>
      <c r="C42" s="62"/>
      <c r="D42" s="62"/>
      <c r="E42" s="63" t="str">
        <f>IF(ISBLANK(Adatok!B15),"",CONCATENATE(Adatok!B9,", ",Adatok!B15))</f>
        <v>SZENTGOTTHÁRD, 2011.április 26.</v>
      </c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65"/>
      <c r="Q42" s="65"/>
      <c r="R42" s="65"/>
      <c r="S42" s="65"/>
      <c r="T42" s="65"/>
      <c r="U42" s="65"/>
      <c r="V42" s="64"/>
      <c r="W42" s="66"/>
    </row>
    <row r="43" spans="1:23" s="45" customFormat="1" ht="15">
      <c r="A43" s="62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44"/>
      <c r="R43" s="44"/>
      <c r="S43" s="67" t="s">
        <v>38</v>
      </c>
      <c r="T43" s="44"/>
      <c r="U43" s="65"/>
      <c r="V43" s="67"/>
      <c r="W43" s="68"/>
    </row>
    <row r="44" spans="1:23" s="45" customFormat="1" ht="15">
      <c r="A44" s="62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7"/>
      <c r="W44" s="68"/>
    </row>
    <row r="45" spans="1:23" s="45" customFormat="1" ht="12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45" customFormat="1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s="45" customFormat="1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45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s="45" customFormat="1" ht="12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5" customFormat="1" ht="12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5" customFormat="1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5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45" customFormat="1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45" customFormat="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s="45" customFormat="1" ht="15">
      <c r="A55" s="62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="45" customFormat="1" ht="12.75"/>
    <row r="57" s="45" customFormat="1" ht="12.75"/>
    <row r="58" s="45" customFormat="1" ht="12.75"/>
    <row r="59" spans="1:23" s="45" customFormat="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45" customFormat="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s="45" customFormat="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s="45" customFormat="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s="45" customFormat="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45" customFormat="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s="45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45" customFormat="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s="45" customFormat="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s="45" customFormat="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45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45" customFormat="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45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s="45" customFormat="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s="45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45" customFormat="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45" customFormat="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s="45" customFormat="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s="45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s="45" customFormat="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5" customFormat="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s="45" customFormat="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s="45" customFormat="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s="45" customFormat="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s="45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s="45" customFormat="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s="45" customFormat="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s="45" customFormat="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s="45" customFormat="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s="45" customFormat="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s="45" customFormat="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s="45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s="45" customFormat="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5" customFormat="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s="45" customFormat="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s="45" customFormat="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s="45" customFormat="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s="45" customFormat="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s="45" customFormat="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s="45" customFormat="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s="45" customFormat="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s="45" customFormat="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s="45" customFormat="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s="45" customFormat="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s="45" customFormat="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s="45" customFormat="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s="45" customFormat="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s="45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s="45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s="45" customFormat="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s="45" customFormat="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s="45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s="45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s="45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s="45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s="45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s="45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s="45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45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45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45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s="45" customFormat="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s="45" customFormat="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s="45" customFormat="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s="45" customFormat="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s="45" customFormat="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s="45" customFormat="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s="45" customFormat="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s="45" customFormat="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s="45" customFormat="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s="45" customFormat="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s="45" customFormat="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s="45" customFormat="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s="45" customFormat="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s="45" customFormat="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s="45" customFormat="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s="45" customFormat="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s="45" customFormat="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s="45" customFormat="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s="45" customFormat="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s="45" customFormat="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s="45" customFormat="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s="45" customFormat="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s="45" customFormat="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s="45" customFormat="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s="45" customFormat="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s="45" customFormat="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s="45" customFormat="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s="45" customFormat="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s="45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s="45" customFormat="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s="45" customFormat="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s="45" customFormat="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s="45" customFormat="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s="45" customFormat="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s="45" customFormat="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s="45" customFormat="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s="45" customFormat="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s="45" customFormat="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s="45" customFormat="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s="45" customFormat="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s="45" customFormat="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s="45" customFormat="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s="45" customFormat="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s="45" customFormat="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s="45" customFormat="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s="45" customFormat="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s="45" customFormat="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s="45" customFormat="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s="45" customFormat="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s="45" customFormat="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s="45" customFormat="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s="45" customFormat="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</sheetData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8"/>
  <sheetViews>
    <sheetView defaultGridColor="0" colorId="22" workbookViewId="0" topLeftCell="A63">
      <selection activeCell="AB89" sqref="AB89"/>
    </sheetView>
  </sheetViews>
  <sheetFormatPr defaultColWidth="9.140625" defaultRowHeight="12.75"/>
  <cols>
    <col min="1" max="1" width="4.140625" style="0" customWidth="1"/>
    <col min="2" max="7" width="2.574218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2.57421875" style="0" customWidth="1"/>
    <col min="12" max="12" width="3.7109375" style="0" customWidth="1"/>
    <col min="13" max="18" width="2.57421875" style="0" customWidth="1"/>
    <col min="19" max="19" width="2.140625" style="0" customWidth="1"/>
    <col min="20" max="20" width="1.8515625" style="0" customWidth="1"/>
    <col min="21" max="21" width="9.28125" style="0" customWidth="1"/>
    <col min="22" max="22" width="0" style="0" hidden="1" customWidth="1"/>
    <col min="23" max="23" width="9.57421875" style="0" customWidth="1"/>
    <col min="24" max="26" width="0" style="0" hidden="1" customWidth="1"/>
    <col min="27" max="16384" width="11.28125" style="0" customWidth="1"/>
  </cols>
  <sheetData>
    <row r="1" spans="1:23" s="45" customFormat="1" ht="10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W1" s="71"/>
    </row>
    <row r="2" spans="1:23" s="45" customFormat="1" ht="13.5" customHeight="1">
      <c r="A2" s="69"/>
      <c r="B2" s="65"/>
      <c r="C2" s="7">
        <v>1</v>
      </c>
      <c r="D2" s="7">
        <v>8</v>
      </c>
      <c r="E2" s="7">
        <v>8</v>
      </c>
      <c r="F2" s="7">
        <v>9</v>
      </c>
      <c r="G2" s="7">
        <v>8</v>
      </c>
      <c r="H2" s="7">
        <v>9</v>
      </c>
      <c r="I2" s="7">
        <v>4</v>
      </c>
      <c r="J2" s="7">
        <v>5</v>
      </c>
      <c r="K2" s="7">
        <v>9</v>
      </c>
      <c r="L2" s="7">
        <v>4</v>
      </c>
      <c r="M2" s="7">
        <v>9</v>
      </c>
      <c r="N2" s="7">
        <v>9</v>
      </c>
      <c r="O2" s="7">
        <v>5</v>
      </c>
      <c r="P2" s="7">
        <v>2</v>
      </c>
      <c r="Q2" s="7">
        <v>9</v>
      </c>
      <c r="R2" s="7">
        <v>1</v>
      </c>
      <c r="S2" s="7">
        <v>8</v>
      </c>
      <c r="T2"/>
      <c r="U2"/>
      <c r="W2" s="71"/>
    </row>
    <row r="3" spans="1:23" s="45" customFormat="1" ht="10.5" customHeight="1">
      <c r="A3" s="6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/>
      <c r="P3"/>
      <c r="Q3"/>
      <c r="R3"/>
      <c r="S3"/>
      <c r="T3"/>
      <c r="U3"/>
      <c r="W3" s="71"/>
    </row>
    <row r="4" spans="1:23" s="45" customFormat="1" ht="13.5" customHeight="1">
      <c r="A4" s="69"/>
      <c r="B4" s="65"/>
      <c r="C4" s="4"/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W4" s="71"/>
    </row>
    <row r="5" spans="1:23" s="45" customFormat="1" ht="10.5" customHeight="1">
      <c r="A5" s="69"/>
      <c r="B5" s="65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/>
      <c r="S5"/>
      <c r="T5"/>
      <c r="U5"/>
      <c r="W5" s="71"/>
    </row>
    <row r="6" spans="1:23" s="45" customFormat="1" ht="16.5" customHeight="1">
      <c r="A6" s="69"/>
      <c r="B6" s="65"/>
      <c r="C6" s="4"/>
      <c r="D6" s="15" t="s">
        <v>5</v>
      </c>
      <c r="E6" s="15" t="s">
        <v>6</v>
      </c>
      <c r="F6" s="15" t="s">
        <v>7</v>
      </c>
      <c r="G6" s="15">
        <v>6</v>
      </c>
      <c r="H6" s="15">
        <v>0</v>
      </c>
      <c r="I6" s="15">
        <v>0</v>
      </c>
      <c r="J6" s="15">
        <v>6</v>
      </c>
      <c r="K6" s="15">
        <v>9</v>
      </c>
      <c r="L6" s="15" t="s">
        <v>8</v>
      </c>
      <c r="M6" s="15">
        <v>0</v>
      </c>
      <c r="N6" s="15">
        <v>0</v>
      </c>
      <c r="O6" s="15">
        <v>8</v>
      </c>
      <c r="P6" s="13"/>
      <c r="Q6"/>
      <c r="R6"/>
      <c r="S6"/>
      <c r="T6"/>
      <c r="U6" s="12"/>
      <c r="W6" s="71"/>
    </row>
    <row r="7" spans="1:23" s="45" customFormat="1" ht="16.5" customHeight="1">
      <c r="A7" s="73"/>
      <c r="B7" s="67"/>
      <c r="C7" s="13"/>
      <c r="D7" s="13" t="s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/>
      <c r="R7"/>
      <c r="S7"/>
      <c r="T7"/>
      <c r="U7"/>
      <c r="W7" s="71"/>
    </row>
    <row r="8" spans="1:23" s="45" customFormat="1" ht="12" customHeight="1">
      <c r="A8" s="69"/>
      <c r="H8" s="48"/>
      <c r="I8" s="48"/>
      <c r="J8" s="48"/>
      <c r="K8" s="48"/>
      <c r="L8" s="48"/>
      <c r="M8" s="48"/>
      <c r="N8" s="44"/>
      <c r="O8" s="44"/>
      <c r="P8" s="44"/>
      <c r="S8" s="74"/>
      <c r="W8" s="71"/>
    </row>
    <row r="9" spans="1:23" s="45" customFormat="1" ht="17.25" customHeight="1">
      <c r="A9" s="69"/>
      <c r="B9" s="69"/>
      <c r="C9" s="70"/>
      <c r="D9" s="70"/>
      <c r="E9" s="70"/>
      <c r="F9" s="70"/>
      <c r="G9" s="70"/>
      <c r="H9" s="70"/>
      <c r="I9" s="75" t="str">
        <f>IF(ISBLANK(Adatok!B2),"",Adatok!B2)</f>
        <v>Őrség Határok Nélkül Egyesület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W9" s="71"/>
    </row>
    <row r="10" spans="1:26" s="45" customFormat="1" ht="18.75" customHeight="1">
      <c r="A10" s="43"/>
      <c r="B10" s="43"/>
      <c r="C10" s="44"/>
      <c r="D10" s="44"/>
      <c r="E10" s="44"/>
      <c r="F10" s="44"/>
      <c r="G10" s="44"/>
      <c r="H10" s="44"/>
      <c r="I10" s="168" t="s">
        <v>286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77"/>
      <c r="V10" s="77"/>
      <c r="W10" s="78"/>
      <c r="X10" s="77"/>
      <c r="Y10" s="77"/>
      <c r="Z10" s="77"/>
    </row>
    <row r="11" spans="1:26" s="45" customFormat="1" ht="15" customHeight="1">
      <c r="A11" s="43"/>
      <c r="B11" s="44"/>
      <c r="C11" s="79"/>
      <c r="D11" s="79"/>
      <c r="E11" s="79"/>
      <c r="F11" s="79"/>
      <c r="G11" s="79"/>
      <c r="H11" s="79"/>
      <c r="I11" s="169" t="s">
        <v>39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W11" s="71"/>
      <c r="X11" s="39"/>
      <c r="Y11" s="39"/>
      <c r="Z11" s="39"/>
    </row>
    <row r="12" spans="1:26" s="45" customFormat="1" ht="16.5" customHeight="1">
      <c r="A12" s="43"/>
      <c r="B12" s="44"/>
      <c r="C12" s="79"/>
      <c r="D12" s="79"/>
      <c r="E12" s="79"/>
      <c r="F12" s="79"/>
      <c r="G12" s="79"/>
      <c r="H12" s="79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W12" s="71"/>
      <c r="X12" s="44"/>
      <c r="Y12" s="44"/>
      <c r="Z12" s="44"/>
    </row>
    <row r="13" spans="1:26" s="45" customFormat="1" ht="15">
      <c r="A13" s="80" t="s">
        <v>40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82"/>
      <c r="X13" s="44"/>
      <c r="Y13" s="44"/>
      <c r="Z13" s="44"/>
    </row>
    <row r="14" spans="1:26" s="45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71" t="s">
        <v>41</v>
      </c>
      <c r="W14" s="171"/>
      <c r="X14" s="44"/>
      <c r="Y14" s="44"/>
      <c r="Z14" s="44"/>
    </row>
    <row r="15" spans="1:26" s="45" customFormat="1" ht="25.5" customHeight="1">
      <c r="A15" s="83"/>
      <c r="B15" s="172" t="s">
        <v>42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84" t="s">
        <v>43</v>
      </c>
      <c r="V15" s="85" t="s">
        <v>44</v>
      </c>
      <c r="W15" s="86" t="s">
        <v>45</v>
      </c>
      <c r="X15" s="44"/>
      <c r="Y15" s="44"/>
      <c r="Z15" s="44"/>
    </row>
    <row r="16" spans="1:26" s="45" customFormat="1" ht="18" customHeight="1">
      <c r="A16" s="87" t="s">
        <v>46</v>
      </c>
      <c r="B16" s="88" t="s">
        <v>47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>
        <f>SUM(U17:U33)</f>
        <v>1445</v>
      </c>
      <c r="V16" s="91">
        <f>IF(Y17+Y25+Y33=0,"",Y17+Y25+Y33)</f>
      </c>
      <c r="W16" s="92">
        <f>IF(Z17+Z25+Z33=0,"",Z17+Z25+Z33)</f>
        <v>717</v>
      </c>
      <c r="X16" s="93">
        <f>IF(U16="",0,U16)</f>
        <v>1445</v>
      </c>
      <c r="Y16" s="93">
        <f aca="true" t="shared" si="0" ref="Y16:Y47">IF(V16="",0,V16)</f>
        <v>0</v>
      </c>
      <c r="Z16" s="93">
        <f>IF(W16="",0,W16)</f>
        <v>717</v>
      </c>
    </row>
    <row r="17" spans="1:26" s="45" customFormat="1" ht="18" customHeight="1">
      <c r="A17" s="94" t="s">
        <v>48</v>
      </c>
      <c r="B17" s="95" t="s">
        <v>49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>
        <v>0</v>
      </c>
      <c r="V17" s="98">
        <f>IF(SUM(V18:V24)=0,"",SUM(V18:V24))</f>
      </c>
      <c r="W17" s="99">
        <v>0</v>
      </c>
      <c r="X17" s="93">
        <f aca="true" t="shared" si="1" ref="X17:X47">IF(U17="",0,U17)</f>
        <v>0</v>
      </c>
      <c r="Y17" s="93">
        <f t="shared" si="0"/>
        <v>0</v>
      </c>
      <c r="Z17" s="93">
        <f aca="true" t="shared" si="2" ref="Z17:Z47">IF(W17="",0,W17)</f>
        <v>0</v>
      </c>
    </row>
    <row r="18" spans="1:26" s="45" customFormat="1" ht="12.75" customHeight="1" hidden="1">
      <c r="A18" s="94" t="s">
        <v>50</v>
      </c>
      <c r="B18" s="95" t="s">
        <v>51</v>
      </c>
      <c r="C18" s="95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97"/>
      <c r="V18" s="98"/>
      <c r="W18" s="99"/>
      <c r="X18" s="93">
        <f t="shared" si="1"/>
        <v>0</v>
      </c>
      <c r="Y18" s="93">
        <f t="shared" si="0"/>
        <v>0</v>
      </c>
      <c r="Z18" s="93">
        <f t="shared" si="2"/>
        <v>0</v>
      </c>
    </row>
    <row r="19" spans="1:26" s="45" customFormat="1" ht="12.75" customHeight="1" hidden="1">
      <c r="A19" s="94" t="s">
        <v>52</v>
      </c>
      <c r="B19" s="95" t="s">
        <v>53</v>
      </c>
      <c r="C19" s="9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97"/>
      <c r="V19" s="98"/>
      <c r="W19" s="99"/>
      <c r="X19" s="93">
        <f t="shared" si="1"/>
        <v>0</v>
      </c>
      <c r="Y19" s="93">
        <f t="shared" si="0"/>
        <v>0</v>
      </c>
      <c r="Z19" s="93">
        <f t="shared" si="2"/>
        <v>0</v>
      </c>
    </row>
    <row r="20" spans="1:26" s="45" customFormat="1" ht="12.75" customHeight="1" hidden="1">
      <c r="A20" s="94" t="s">
        <v>54</v>
      </c>
      <c r="B20" s="95" t="s">
        <v>55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97"/>
      <c r="V20" s="98"/>
      <c r="W20" s="99"/>
      <c r="X20" s="93">
        <f t="shared" si="1"/>
        <v>0</v>
      </c>
      <c r="Y20" s="93">
        <f t="shared" si="0"/>
        <v>0</v>
      </c>
      <c r="Z20" s="93">
        <f t="shared" si="2"/>
        <v>0</v>
      </c>
    </row>
    <row r="21" spans="1:26" s="45" customFormat="1" ht="12.75" customHeight="1" hidden="1">
      <c r="A21" s="94" t="s">
        <v>56</v>
      </c>
      <c r="B21" s="95" t="s">
        <v>57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97"/>
      <c r="V21" s="98"/>
      <c r="W21" s="99"/>
      <c r="X21" s="93">
        <f t="shared" si="1"/>
        <v>0</v>
      </c>
      <c r="Y21" s="93">
        <f t="shared" si="0"/>
        <v>0</v>
      </c>
      <c r="Z21" s="93">
        <f t="shared" si="2"/>
        <v>0</v>
      </c>
    </row>
    <row r="22" spans="1:26" s="45" customFormat="1" ht="12.75" customHeight="1" hidden="1">
      <c r="A22" s="94" t="s">
        <v>58</v>
      </c>
      <c r="B22" s="95" t="s">
        <v>59</v>
      </c>
      <c r="C22" s="95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97"/>
      <c r="V22" s="98"/>
      <c r="W22" s="99"/>
      <c r="X22" s="93">
        <f t="shared" si="1"/>
        <v>0</v>
      </c>
      <c r="Y22" s="93">
        <f t="shared" si="0"/>
        <v>0</v>
      </c>
      <c r="Z22" s="93">
        <f t="shared" si="2"/>
        <v>0</v>
      </c>
    </row>
    <row r="23" spans="1:26" s="45" customFormat="1" ht="12.75" customHeight="1" hidden="1">
      <c r="A23" s="94" t="s">
        <v>60</v>
      </c>
      <c r="B23" s="95" t="s">
        <v>61</v>
      </c>
      <c r="C23" s="95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97"/>
      <c r="V23" s="98"/>
      <c r="W23" s="99"/>
      <c r="X23" s="93">
        <f t="shared" si="1"/>
        <v>0</v>
      </c>
      <c r="Y23" s="93">
        <f t="shared" si="0"/>
        <v>0</v>
      </c>
      <c r="Z23" s="93">
        <f t="shared" si="2"/>
        <v>0</v>
      </c>
    </row>
    <row r="24" spans="1:26" s="45" customFormat="1" ht="12.75" customHeight="1" hidden="1">
      <c r="A24" s="101" t="s">
        <v>62</v>
      </c>
      <c r="B24" s="95" t="s">
        <v>63</v>
      </c>
      <c r="C24" s="95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97"/>
      <c r="V24" s="98"/>
      <c r="W24" s="99"/>
      <c r="X24" s="93">
        <f t="shared" si="1"/>
        <v>0</v>
      </c>
      <c r="Y24" s="93">
        <f t="shared" si="0"/>
        <v>0</v>
      </c>
      <c r="Z24" s="93">
        <f t="shared" si="2"/>
        <v>0</v>
      </c>
    </row>
    <row r="25" spans="1:26" s="45" customFormat="1" ht="18" customHeight="1">
      <c r="A25" s="101" t="s">
        <v>64</v>
      </c>
      <c r="B25" s="95" t="s">
        <v>65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97">
        <v>1445</v>
      </c>
      <c r="V25" s="98">
        <f>IF(SUM(V26:V32)=0,"",SUM(V26:V32))</f>
      </c>
      <c r="W25" s="99">
        <v>717</v>
      </c>
      <c r="X25" s="93">
        <f t="shared" si="1"/>
        <v>1445</v>
      </c>
      <c r="Y25" s="93">
        <f t="shared" si="0"/>
        <v>0</v>
      </c>
      <c r="Z25" s="93">
        <f t="shared" si="2"/>
        <v>717</v>
      </c>
    </row>
    <row r="26" spans="1:26" s="45" customFormat="1" ht="12.75" customHeight="1" hidden="1">
      <c r="A26" s="101" t="s">
        <v>66</v>
      </c>
      <c r="B26" s="95" t="s">
        <v>67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97"/>
      <c r="V26" s="98"/>
      <c r="W26" s="99"/>
      <c r="X26" s="93">
        <f t="shared" si="1"/>
        <v>0</v>
      </c>
      <c r="Y26" s="93">
        <f t="shared" si="0"/>
        <v>0</v>
      </c>
      <c r="Z26" s="93">
        <f t="shared" si="2"/>
        <v>0</v>
      </c>
    </row>
    <row r="27" spans="1:26" s="45" customFormat="1" ht="12.75" customHeight="1" hidden="1">
      <c r="A27" s="101" t="s">
        <v>68</v>
      </c>
      <c r="B27" s="102" t="s">
        <v>69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97"/>
      <c r="V27" s="98"/>
      <c r="W27" s="99"/>
      <c r="X27" s="93">
        <f t="shared" si="1"/>
        <v>0</v>
      </c>
      <c r="Y27" s="93">
        <f t="shared" si="0"/>
        <v>0</v>
      </c>
      <c r="Z27" s="93">
        <f t="shared" si="2"/>
        <v>0</v>
      </c>
    </row>
    <row r="28" spans="1:26" s="45" customFormat="1" ht="12.75" customHeight="1" hidden="1">
      <c r="A28" s="101" t="s">
        <v>70</v>
      </c>
      <c r="B28" s="102" t="s">
        <v>71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7"/>
      <c r="V28" s="98"/>
      <c r="W28" s="99"/>
      <c r="X28" s="93">
        <f t="shared" si="1"/>
        <v>0</v>
      </c>
      <c r="Y28" s="93">
        <f t="shared" si="0"/>
        <v>0</v>
      </c>
      <c r="Z28" s="93">
        <f t="shared" si="2"/>
        <v>0</v>
      </c>
    </row>
    <row r="29" spans="1:26" s="45" customFormat="1" ht="12.75" customHeight="1" hidden="1">
      <c r="A29" s="101" t="s">
        <v>72</v>
      </c>
      <c r="B29" s="95" t="s">
        <v>73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97"/>
      <c r="V29" s="98"/>
      <c r="W29" s="99"/>
      <c r="X29" s="93">
        <f t="shared" si="1"/>
        <v>0</v>
      </c>
      <c r="Y29" s="93">
        <f t="shared" si="0"/>
        <v>0</v>
      </c>
      <c r="Z29" s="93">
        <f t="shared" si="2"/>
        <v>0</v>
      </c>
    </row>
    <row r="30" spans="1:26" s="45" customFormat="1" ht="12.75" customHeight="1" hidden="1">
      <c r="A30" s="101" t="s">
        <v>74</v>
      </c>
      <c r="B30" s="95" t="s">
        <v>75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97"/>
      <c r="V30" s="98"/>
      <c r="W30" s="99"/>
      <c r="X30" s="93">
        <f t="shared" si="1"/>
        <v>0</v>
      </c>
      <c r="Y30" s="93">
        <f t="shared" si="0"/>
        <v>0</v>
      </c>
      <c r="Z30" s="93">
        <f t="shared" si="2"/>
        <v>0</v>
      </c>
    </row>
    <row r="31" spans="1:26" s="45" customFormat="1" ht="12.75" customHeight="1" hidden="1">
      <c r="A31" s="101" t="s">
        <v>76</v>
      </c>
      <c r="B31" s="95" t="s">
        <v>77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97"/>
      <c r="V31" s="98"/>
      <c r="W31" s="99"/>
      <c r="X31" s="93">
        <f t="shared" si="1"/>
        <v>0</v>
      </c>
      <c r="Y31" s="93">
        <f t="shared" si="0"/>
        <v>0</v>
      </c>
      <c r="Z31" s="93">
        <f t="shared" si="2"/>
        <v>0</v>
      </c>
    </row>
    <row r="32" spans="1:26" s="45" customFormat="1" ht="12.75" customHeight="1" hidden="1">
      <c r="A32" s="101" t="s">
        <v>78</v>
      </c>
      <c r="B32" s="95" t="s">
        <v>79</v>
      </c>
      <c r="C32" s="95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7"/>
      <c r="V32" s="98"/>
      <c r="W32" s="99"/>
      <c r="X32" s="93">
        <f t="shared" si="1"/>
        <v>0</v>
      </c>
      <c r="Y32" s="93">
        <f t="shared" si="0"/>
        <v>0</v>
      </c>
      <c r="Z32" s="93">
        <f t="shared" si="2"/>
        <v>0</v>
      </c>
    </row>
    <row r="33" spans="1:26" s="45" customFormat="1" ht="18" customHeight="1">
      <c r="A33" s="101" t="s">
        <v>80</v>
      </c>
      <c r="B33" s="95" t="s">
        <v>81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97">
        <f>IF(SUM(U34:U40)=0,"",SUM(U34:U40))</f>
      </c>
      <c r="V33" s="98">
        <f>IF(SUM(V34:V40)=0,"",SUM(V34:V40))</f>
      </c>
      <c r="W33" s="99">
        <f>IF(SUM(W34:W40)=0,"",SUM(W34:W40))</f>
      </c>
      <c r="X33" s="93">
        <f t="shared" si="1"/>
        <v>0</v>
      </c>
      <c r="Y33" s="93">
        <f t="shared" si="0"/>
        <v>0</v>
      </c>
      <c r="Z33" s="93">
        <f t="shared" si="2"/>
        <v>0</v>
      </c>
    </row>
    <row r="34" spans="1:26" s="45" customFormat="1" ht="12.75" customHeight="1" hidden="1">
      <c r="A34" s="101" t="s">
        <v>82</v>
      </c>
      <c r="B34" s="95" t="s">
        <v>83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97"/>
      <c r="V34" s="98"/>
      <c r="W34" s="99"/>
      <c r="X34" s="93">
        <f t="shared" si="1"/>
        <v>0</v>
      </c>
      <c r="Y34" s="93">
        <f t="shared" si="0"/>
        <v>0</v>
      </c>
      <c r="Z34" s="93">
        <f t="shared" si="2"/>
        <v>0</v>
      </c>
    </row>
    <row r="35" spans="1:26" s="45" customFormat="1" ht="12.75" customHeight="1" hidden="1">
      <c r="A35" s="101" t="s">
        <v>84</v>
      </c>
      <c r="B35" s="95" t="s">
        <v>85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97"/>
      <c r="V35" s="98"/>
      <c r="W35" s="99"/>
      <c r="X35" s="93">
        <f t="shared" si="1"/>
        <v>0</v>
      </c>
      <c r="Y35" s="93">
        <f t="shared" si="0"/>
        <v>0</v>
      </c>
      <c r="Z35" s="93">
        <f t="shared" si="2"/>
        <v>0</v>
      </c>
    </row>
    <row r="36" spans="1:26" s="45" customFormat="1" ht="12.75" customHeight="1" hidden="1">
      <c r="A36" s="101" t="s">
        <v>86</v>
      </c>
      <c r="B36" s="95" t="s">
        <v>87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97"/>
      <c r="V36" s="98"/>
      <c r="W36" s="99"/>
      <c r="X36" s="93">
        <f t="shared" si="1"/>
        <v>0</v>
      </c>
      <c r="Y36" s="93">
        <f t="shared" si="0"/>
        <v>0</v>
      </c>
      <c r="Z36" s="93">
        <f t="shared" si="2"/>
        <v>0</v>
      </c>
    </row>
    <row r="37" spans="1:26" s="45" customFormat="1" ht="12.75" customHeight="1" hidden="1">
      <c r="A37" s="101" t="s">
        <v>88</v>
      </c>
      <c r="B37" s="173" t="s">
        <v>89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97"/>
      <c r="V37" s="98"/>
      <c r="W37" s="99"/>
      <c r="X37" s="93">
        <f t="shared" si="1"/>
        <v>0</v>
      </c>
      <c r="Y37" s="93">
        <f t="shared" si="0"/>
        <v>0</v>
      </c>
      <c r="Z37" s="93">
        <f t="shared" si="2"/>
        <v>0</v>
      </c>
    </row>
    <row r="38" spans="1:26" s="45" customFormat="1" ht="12.75" customHeight="1" hidden="1">
      <c r="A38" s="101" t="s">
        <v>90</v>
      </c>
      <c r="B38" s="95" t="s">
        <v>91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97"/>
      <c r="V38" s="98"/>
      <c r="W38" s="99"/>
      <c r="X38" s="93">
        <f t="shared" si="1"/>
        <v>0</v>
      </c>
      <c r="Y38" s="93">
        <f t="shared" si="0"/>
        <v>0</v>
      </c>
      <c r="Z38" s="93">
        <f t="shared" si="2"/>
        <v>0</v>
      </c>
    </row>
    <row r="39" spans="1:26" s="45" customFormat="1" ht="12.75" customHeight="1" hidden="1">
      <c r="A39" s="101" t="s">
        <v>92</v>
      </c>
      <c r="B39" s="95" t="s">
        <v>93</v>
      </c>
      <c r="C39" s="95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97"/>
      <c r="V39" s="98"/>
      <c r="W39" s="99"/>
      <c r="X39" s="93">
        <f t="shared" si="1"/>
        <v>0</v>
      </c>
      <c r="Y39" s="93">
        <f t="shared" si="0"/>
        <v>0</v>
      </c>
      <c r="Z39" s="93">
        <f t="shared" si="2"/>
        <v>0</v>
      </c>
    </row>
    <row r="40" spans="1:26" s="45" customFormat="1" ht="12.75" customHeight="1" hidden="1">
      <c r="A40" s="101" t="s">
        <v>94</v>
      </c>
      <c r="B40" s="95" t="s">
        <v>95</v>
      </c>
      <c r="C40" s="44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97"/>
      <c r="V40" s="98"/>
      <c r="W40" s="99"/>
      <c r="X40" s="93">
        <f t="shared" si="1"/>
        <v>0</v>
      </c>
      <c r="Y40" s="93">
        <f t="shared" si="0"/>
        <v>0</v>
      </c>
      <c r="Z40" s="93">
        <f t="shared" si="2"/>
        <v>0</v>
      </c>
    </row>
    <row r="41" spans="1:26" s="45" customFormat="1" ht="18" customHeight="1">
      <c r="A41" s="101" t="s">
        <v>96</v>
      </c>
      <c r="B41" s="103" t="s">
        <v>97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>
        <f>IF(X42+X49+X55+X60=0,"",X42+X49+X55+X60)</f>
        <v>4682</v>
      </c>
      <c r="V41" s="106">
        <f>IF(Y42+Y49+Y55+Y60=0,"",Y42+Y49+Y55+Y60)</f>
      </c>
      <c r="W41" s="107">
        <f>IF(Z42+Z49+Z55+Z60=0,"",Z42+Z49+Z55+Z60)</f>
        <v>613</v>
      </c>
      <c r="X41" s="93">
        <f t="shared" si="1"/>
        <v>4682</v>
      </c>
      <c r="Y41" s="93">
        <f t="shared" si="0"/>
        <v>0</v>
      </c>
      <c r="Z41" s="93">
        <f t="shared" si="2"/>
        <v>613</v>
      </c>
    </row>
    <row r="42" spans="1:26" s="45" customFormat="1" ht="18" customHeight="1">
      <c r="A42" s="101" t="s">
        <v>98</v>
      </c>
      <c r="B42" s="95" t="s">
        <v>99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97"/>
      <c r="V42" s="98">
        <f>IF(SUM(V43:V48)=0,"",SUM(V43:V48))</f>
      </c>
      <c r="W42" s="99">
        <v>0</v>
      </c>
      <c r="X42" s="93">
        <f t="shared" si="1"/>
        <v>0</v>
      </c>
      <c r="Y42" s="93">
        <f t="shared" si="0"/>
        <v>0</v>
      </c>
      <c r="Z42" s="93">
        <f t="shared" si="2"/>
        <v>0</v>
      </c>
    </row>
    <row r="43" spans="1:26" s="45" customFormat="1" ht="12.75" customHeight="1" hidden="1">
      <c r="A43" s="101" t="s">
        <v>100</v>
      </c>
      <c r="B43" s="95" t="s">
        <v>101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97"/>
      <c r="V43" s="98"/>
      <c r="W43" s="99"/>
      <c r="X43" s="93">
        <f t="shared" si="1"/>
        <v>0</v>
      </c>
      <c r="Y43" s="93">
        <f t="shared" si="0"/>
        <v>0</v>
      </c>
      <c r="Z43" s="93">
        <f t="shared" si="2"/>
        <v>0</v>
      </c>
    </row>
    <row r="44" spans="1:26" s="45" customFormat="1" ht="12.75" customHeight="1" hidden="1">
      <c r="A44" s="101" t="s">
        <v>102</v>
      </c>
      <c r="B44" s="95" t="s">
        <v>103</v>
      </c>
      <c r="C44" s="95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97"/>
      <c r="V44" s="98"/>
      <c r="W44" s="99"/>
      <c r="X44" s="93">
        <f t="shared" si="1"/>
        <v>0</v>
      </c>
      <c r="Y44" s="93">
        <f t="shared" si="0"/>
        <v>0</v>
      </c>
      <c r="Z44" s="93">
        <f t="shared" si="2"/>
        <v>0</v>
      </c>
    </row>
    <row r="45" spans="1:26" s="45" customFormat="1" ht="12.75" customHeight="1" hidden="1">
      <c r="A45" s="101" t="s">
        <v>104</v>
      </c>
      <c r="B45" s="95" t="s">
        <v>105</v>
      </c>
      <c r="C45" s="95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97"/>
      <c r="V45" s="98"/>
      <c r="W45" s="99"/>
      <c r="X45" s="93">
        <f t="shared" si="1"/>
        <v>0</v>
      </c>
      <c r="Y45" s="93">
        <f t="shared" si="0"/>
        <v>0</v>
      </c>
      <c r="Z45" s="93">
        <f t="shared" si="2"/>
        <v>0</v>
      </c>
    </row>
    <row r="46" spans="1:26" s="45" customFormat="1" ht="12.75" customHeight="1" hidden="1">
      <c r="A46" s="101" t="s">
        <v>106</v>
      </c>
      <c r="B46" s="95" t="s">
        <v>107</v>
      </c>
      <c r="C46" s="95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97"/>
      <c r="V46" s="98"/>
      <c r="W46" s="99"/>
      <c r="X46" s="93">
        <f t="shared" si="1"/>
        <v>0</v>
      </c>
      <c r="Y46" s="93">
        <f t="shared" si="0"/>
        <v>0</v>
      </c>
      <c r="Z46" s="93">
        <f t="shared" si="2"/>
        <v>0</v>
      </c>
    </row>
    <row r="47" spans="1:26" s="45" customFormat="1" ht="12.75" customHeight="1" hidden="1">
      <c r="A47" s="101" t="s">
        <v>108</v>
      </c>
      <c r="B47" s="95" t="s">
        <v>109</v>
      </c>
      <c r="C47" s="95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97"/>
      <c r="V47" s="98"/>
      <c r="W47" s="99"/>
      <c r="X47" s="93">
        <f t="shared" si="1"/>
        <v>0</v>
      </c>
      <c r="Y47" s="93">
        <f t="shared" si="0"/>
        <v>0</v>
      </c>
      <c r="Z47" s="93">
        <f t="shared" si="2"/>
        <v>0</v>
      </c>
    </row>
    <row r="48" spans="1:26" s="45" customFormat="1" ht="12.75" customHeight="1" hidden="1">
      <c r="A48" s="101" t="s">
        <v>110</v>
      </c>
      <c r="B48" s="95" t="s">
        <v>111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97"/>
      <c r="V48" s="98"/>
      <c r="W48" s="99"/>
      <c r="X48" s="93">
        <f aca="true" t="shared" si="3" ref="X48:X68">IF(U48="",0,U48)</f>
        <v>0</v>
      </c>
      <c r="Y48" s="93">
        <f aca="true" t="shared" si="4" ref="Y48:Y68">IF(V48="",0,V48)</f>
        <v>0</v>
      </c>
      <c r="Z48" s="93">
        <f aca="true" t="shared" si="5" ref="Z48:Z68">IF(W48="",0,W48)</f>
        <v>0</v>
      </c>
    </row>
    <row r="49" spans="1:26" s="45" customFormat="1" ht="18" customHeight="1">
      <c r="A49" s="101" t="s">
        <v>112</v>
      </c>
      <c r="B49" s="95" t="s">
        <v>113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97"/>
      <c r="V49" s="98"/>
      <c r="W49" s="99">
        <v>0</v>
      </c>
      <c r="X49" s="93">
        <f t="shared" si="3"/>
        <v>0</v>
      </c>
      <c r="Y49" s="93">
        <f t="shared" si="4"/>
        <v>0</v>
      </c>
      <c r="Z49" s="93">
        <f t="shared" si="5"/>
        <v>0</v>
      </c>
    </row>
    <row r="50" spans="1:26" s="45" customFormat="1" ht="12.75" customHeight="1" hidden="1">
      <c r="A50" s="101" t="s">
        <v>114</v>
      </c>
      <c r="B50" s="102" t="s">
        <v>115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97"/>
      <c r="V50" s="98"/>
      <c r="W50" s="99"/>
      <c r="X50" s="93">
        <f t="shared" si="3"/>
        <v>0</v>
      </c>
      <c r="Y50" s="93">
        <f t="shared" si="4"/>
        <v>0</v>
      </c>
      <c r="Z50" s="93">
        <f t="shared" si="5"/>
        <v>0</v>
      </c>
    </row>
    <row r="51" spans="1:26" s="45" customFormat="1" ht="12.75" customHeight="1" hidden="1">
      <c r="A51" s="101" t="s">
        <v>116</v>
      </c>
      <c r="B51" s="95" t="s">
        <v>117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97"/>
      <c r="V51" s="98"/>
      <c r="W51" s="99"/>
      <c r="X51" s="93">
        <f t="shared" si="3"/>
        <v>0</v>
      </c>
      <c r="Y51" s="93">
        <f t="shared" si="4"/>
        <v>0</v>
      </c>
      <c r="Z51" s="93">
        <f t="shared" si="5"/>
        <v>0</v>
      </c>
    </row>
    <row r="52" spans="1:26" s="45" customFormat="1" ht="12.75" customHeight="1" hidden="1">
      <c r="A52" s="101" t="s">
        <v>118</v>
      </c>
      <c r="B52" s="174" t="s">
        <v>119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97"/>
      <c r="V52" s="98"/>
      <c r="W52" s="99"/>
      <c r="X52" s="93">
        <f t="shared" si="3"/>
        <v>0</v>
      </c>
      <c r="Y52" s="93">
        <f t="shared" si="4"/>
        <v>0</v>
      </c>
      <c r="Z52" s="93">
        <f t="shared" si="5"/>
        <v>0</v>
      </c>
    </row>
    <row r="53" spans="1:26" s="45" customFormat="1" ht="12.75" customHeight="1" hidden="1">
      <c r="A53" s="101" t="s">
        <v>120</v>
      </c>
      <c r="B53" s="95" t="s">
        <v>121</v>
      </c>
      <c r="C53" s="95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97"/>
      <c r="V53" s="98"/>
      <c r="W53" s="99"/>
      <c r="X53" s="93">
        <f t="shared" si="3"/>
        <v>0</v>
      </c>
      <c r="Y53" s="93">
        <f t="shared" si="4"/>
        <v>0</v>
      </c>
      <c r="Z53" s="93">
        <f t="shared" si="5"/>
        <v>0</v>
      </c>
    </row>
    <row r="54" spans="1:26" s="45" customFormat="1" ht="12.75" customHeight="1" hidden="1">
      <c r="A54" s="101" t="s">
        <v>122</v>
      </c>
      <c r="B54" s="95" t="s">
        <v>123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97"/>
      <c r="V54" s="98"/>
      <c r="W54" s="99"/>
      <c r="X54" s="93">
        <f t="shared" si="3"/>
        <v>0</v>
      </c>
      <c r="Y54" s="93">
        <f t="shared" si="4"/>
        <v>0</v>
      </c>
      <c r="Z54" s="93">
        <f t="shared" si="5"/>
        <v>0</v>
      </c>
    </row>
    <row r="55" spans="1:26" s="45" customFormat="1" ht="17.25" customHeight="1">
      <c r="A55" s="101" t="s">
        <v>124</v>
      </c>
      <c r="B55" s="95" t="s">
        <v>125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97"/>
      <c r="V55" s="98"/>
      <c r="W55" s="99"/>
      <c r="X55" s="93">
        <f t="shared" si="3"/>
        <v>0</v>
      </c>
      <c r="Y55" s="93">
        <f t="shared" si="4"/>
        <v>0</v>
      </c>
      <c r="Z55" s="93">
        <f t="shared" si="5"/>
        <v>0</v>
      </c>
    </row>
    <row r="56" spans="1:26" s="45" customFormat="1" ht="12.75" customHeight="1" hidden="1">
      <c r="A56" s="101" t="s">
        <v>126</v>
      </c>
      <c r="B56" s="95" t="s">
        <v>127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97"/>
      <c r="V56" s="98"/>
      <c r="W56" s="99"/>
      <c r="X56" s="93">
        <f t="shared" si="3"/>
        <v>0</v>
      </c>
      <c r="Y56" s="93">
        <f t="shared" si="4"/>
        <v>0</v>
      </c>
      <c r="Z56" s="93">
        <f t="shared" si="5"/>
        <v>0</v>
      </c>
    </row>
    <row r="57" spans="1:26" s="45" customFormat="1" ht="12.75" customHeight="1" hidden="1">
      <c r="A57" s="101" t="s">
        <v>128</v>
      </c>
      <c r="B57" s="95" t="s">
        <v>129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97"/>
      <c r="V57" s="98"/>
      <c r="W57" s="99"/>
      <c r="X57" s="93">
        <f t="shared" si="3"/>
        <v>0</v>
      </c>
      <c r="Y57" s="93">
        <f t="shared" si="4"/>
        <v>0</v>
      </c>
      <c r="Z57" s="93">
        <f t="shared" si="5"/>
        <v>0</v>
      </c>
    </row>
    <row r="58" spans="1:26" s="45" customFormat="1" ht="12.75" customHeight="1" hidden="1">
      <c r="A58" s="101" t="s">
        <v>130</v>
      </c>
      <c r="B58" s="95" t="s">
        <v>131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97"/>
      <c r="V58" s="98"/>
      <c r="W58" s="99"/>
      <c r="X58" s="93">
        <f t="shared" si="3"/>
        <v>0</v>
      </c>
      <c r="Y58" s="93">
        <f t="shared" si="4"/>
        <v>0</v>
      </c>
      <c r="Z58" s="93">
        <f t="shared" si="5"/>
        <v>0</v>
      </c>
    </row>
    <row r="59" spans="1:26" s="45" customFormat="1" ht="12.75" customHeight="1" hidden="1">
      <c r="A59" s="101" t="s">
        <v>132</v>
      </c>
      <c r="B59" s="95" t="s">
        <v>133</v>
      </c>
      <c r="C59" s="4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97"/>
      <c r="V59" s="98"/>
      <c r="W59" s="99"/>
      <c r="X59" s="93">
        <f t="shared" si="3"/>
        <v>0</v>
      </c>
      <c r="Y59" s="93">
        <f t="shared" si="4"/>
        <v>0</v>
      </c>
      <c r="Z59" s="93">
        <f t="shared" si="5"/>
        <v>0</v>
      </c>
    </row>
    <row r="60" spans="1:26" s="45" customFormat="1" ht="18.75" customHeight="1">
      <c r="A60" s="101" t="s">
        <v>134</v>
      </c>
      <c r="B60" s="95" t="s">
        <v>135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97">
        <v>4682</v>
      </c>
      <c r="V60" s="98"/>
      <c r="W60" s="99">
        <v>613</v>
      </c>
      <c r="X60" s="93">
        <f t="shared" si="3"/>
        <v>4682</v>
      </c>
      <c r="Y60" s="93">
        <f t="shared" si="4"/>
        <v>0</v>
      </c>
      <c r="Z60" s="93">
        <f t="shared" si="5"/>
        <v>613</v>
      </c>
    </row>
    <row r="61" spans="1:26" s="45" customFormat="1" ht="12.75" customHeight="1" hidden="1">
      <c r="A61" s="101" t="s">
        <v>136</v>
      </c>
      <c r="B61" s="95" t="s">
        <v>137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97"/>
      <c r="V61" s="98"/>
      <c r="W61" s="99"/>
      <c r="X61" s="93">
        <f t="shared" si="3"/>
        <v>0</v>
      </c>
      <c r="Y61" s="93">
        <f t="shared" si="4"/>
        <v>0</v>
      </c>
      <c r="Z61" s="93">
        <f t="shared" si="5"/>
        <v>0</v>
      </c>
    </row>
    <row r="62" spans="1:26" s="45" customFormat="1" ht="12.75" customHeight="1" hidden="1">
      <c r="A62" s="101" t="s">
        <v>138</v>
      </c>
      <c r="B62" s="95" t="s">
        <v>139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97"/>
      <c r="V62" s="98"/>
      <c r="W62" s="99"/>
      <c r="X62" s="93">
        <f t="shared" si="3"/>
        <v>0</v>
      </c>
      <c r="Y62" s="93">
        <f t="shared" si="4"/>
        <v>0</v>
      </c>
      <c r="Z62" s="93">
        <f t="shared" si="5"/>
        <v>0</v>
      </c>
    </row>
    <row r="63" spans="1:26" s="45" customFormat="1" ht="18" customHeight="1">
      <c r="A63" s="101" t="s">
        <v>140</v>
      </c>
      <c r="B63" s="108" t="s">
        <v>141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5">
        <v>8423</v>
      </c>
      <c r="V63" s="106">
        <f>IF(SUM(V64:V66)=0,"",SUM(V64:V66))</f>
      </c>
      <c r="W63" s="107">
        <v>6502</v>
      </c>
      <c r="X63" s="93">
        <f t="shared" si="3"/>
        <v>8423</v>
      </c>
      <c r="Y63" s="93">
        <f t="shared" si="4"/>
        <v>0</v>
      </c>
      <c r="Z63" s="93">
        <f t="shared" si="5"/>
        <v>6502</v>
      </c>
    </row>
    <row r="64" spans="1:26" s="45" customFormat="1" ht="12.75" customHeight="1" hidden="1">
      <c r="A64" s="101" t="s">
        <v>142</v>
      </c>
      <c r="B64" s="102" t="s">
        <v>143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10"/>
      <c r="V64" s="111"/>
      <c r="W64" s="112"/>
      <c r="X64" s="93">
        <f t="shared" si="3"/>
        <v>0</v>
      </c>
      <c r="Y64" s="93">
        <f t="shared" si="4"/>
        <v>0</v>
      </c>
      <c r="Z64" s="93">
        <f t="shared" si="5"/>
        <v>0</v>
      </c>
    </row>
    <row r="65" spans="1:26" s="45" customFormat="1" ht="12.75" customHeight="1" hidden="1">
      <c r="A65" s="101" t="s">
        <v>144</v>
      </c>
      <c r="B65" s="102" t="s">
        <v>145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10"/>
      <c r="V65" s="111"/>
      <c r="W65" s="112"/>
      <c r="X65" s="93">
        <f t="shared" si="3"/>
        <v>0</v>
      </c>
      <c r="Y65" s="93">
        <f t="shared" si="4"/>
        <v>0</v>
      </c>
      <c r="Z65" s="93">
        <f t="shared" si="5"/>
        <v>0</v>
      </c>
    </row>
    <row r="66" spans="1:26" s="45" customFormat="1" ht="12.75" customHeight="1" hidden="1">
      <c r="A66" s="101" t="s">
        <v>146</v>
      </c>
      <c r="B66" s="95" t="s">
        <v>147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10"/>
      <c r="V66" s="111"/>
      <c r="W66" s="112"/>
      <c r="X66" s="93">
        <f t="shared" si="3"/>
        <v>0</v>
      </c>
      <c r="Y66" s="93">
        <f t="shared" si="4"/>
        <v>0</v>
      </c>
      <c r="Z66" s="93">
        <f t="shared" si="5"/>
        <v>0</v>
      </c>
    </row>
    <row r="67" spans="1:26" s="45" customFormat="1" ht="12.75" customHeight="1">
      <c r="A67" s="101"/>
      <c r="B67" s="95"/>
      <c r="C67" s="95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13"/>
      <c r="V67" s="114"/>
      <c r="W67" s="115"/>
      <c r="X67" s="93">
        <f t="shared" si="3"/>
        <v>0</v>
      </c>
      <c r="Y67" s="93">
        <f t="shared" si="4"/>
        <v>0</v>
      </c>
      <c r="Z67" s="93">
        <f t="shared" si="5"/>
        <v>0</v>
      </c>
    </row>
    <row r="68" spans="1:26" s="45" customFormat="1" ht="18" customHeight="1">
      <c r="A68" s="116" t="s">
        <v>148</v>
      </c>
      <c r="B68" s="117" t="s">
        <v>149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9">
        <f>IF(X16+X41+X63=0,"",X16+X41+X63)</f>
        <v>14550</v>
      </c>
      <c r="V68" s="119">
        <f>IF(Y16+Y41+Y63=0,"",Y16+Y41+Y63)</f>
      </c>
      <c r="W68" s="120">
        <f>IF(Z16+Z41+Z63=0,"",Z16+Z41+Z63)</f>
        <v>7832</v>
      </c>
      <c r="X68" s="93">
        <f t="shared" si="3"/>
        <v>14550</v>
      </c>
      <c r="Y68" s="93">
        <f t="shared" si="4"/>
        <v>0</v>
      </c>
      <c r="Z68" s="93">
        <f t="shared" si="5"/>
        <v>7832</v>
      </c>
    </row>
    <row r="69" spans="1:26" s="45" customFormat="1" ht="12.7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82"/>
      <c r="X69" s="44"/>
      <c r="Y69" s="44"/>
      <c r="Z69" s="44"/>
    </row>
    <row r="70" spans="1:26" s="45" customFormat="1" ht="15">
      <c r="A70" s="80" t="s">
        <v>150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82"/>
      <c r="X70" s="44"/>
      <c r="Y70" s="44"/>
      <c r="Z70" s="44"/>
    </row>
    <row r="71" spans="1:26" s="45" customFormat="1" ht="12.7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82"/>
      <c r="X71" s="44"/>
      <c r="Y71" s="44"/>
      <c r="Z71" s="44"/>
    </row>
    <row r="72" spans="1:26" s="45" customFormat="1" ht="12.7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175" t="s">
        <v>41</v>
      </c>
      <c r="W72" s="175"/>
      <c r="X72" s="44"/>
      <c r="Y72" s="44"/>
      <c r="Z72" s="44"/>
    </row>
    <row r="73" spans="1:26" s="45" customFormat="1" ht="23.25" customHeight="1">
      <c r="A73" s="83"/>
      <c r="B73" s="172" t="s">
        <v>42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84" t="s">
        <v>43</v>
      </c>
      <c r="V73" s="85" t="s">
        <v>44</v>
      </c>
      <c r="W73" s="86" t="s">
        <v>45</v>
      </c>
      <c r="X73" s="44"/>
      <c r="Y73" s="44"/>
      <c r="Z73" s="44"/>
    </row>
    <row r="74" spans="1:26" s="45" customFormat="1" ht="18" customHeight="1">
      <c r="A74" s="121" t="s">
        <v>151</v>
      </c>
      <c r="B74" s="122" t="s">
        <v>152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05">
        <f>IF(U75-U77+U78+U79+U80+U81+U82=0,"",U75-U77+U78+U79+U80+U81+U82)</f>
        <v>1780</v>
      </c>
      <c r="V74" s="124">
        <f>IF(V75-V77+V78+V79+V80+V81+V82=0,"",V75-V77+V78+V79+V80+V81+V82)</f>
      </c>
      <c r="W74" s="125">
        <f>IF(W75-W77+W78+W79+W80+W81+W82=0,"",W75-W77+W78+W79+W80+W81+W82)</f>
        <v>421</v>
      </c>
      <c r="X74" s="44">
        <f aca="true" t="shared" si="6" ref="X74:X82">IF(U74="",0,U74)</f>
        <v>1780</v>
      </c>
      <c r="Y74" s="44">
        <f aca="true" t="shared" si="7" ref="Y74:Y82">IF(V74="",0,V74)</f>
        <v>0</v>
      </c>
      <c r="Z74" s="44">
        <f aca="true" t="shared" si="8" ref="Z74:Z82">IF(W74="",0,W74)</f>
        <v>421</v>
      </c>
    </row>
    <row r="75" spans="1:26" s="45" customFormat="1" ht="18" customHeight="1">
      <c r="A75" s="101" t="s">
        <v>153</v>
      </c>
      <c r="B75" s="126" t="s">
        <v>154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97"/>
      <c r="V75" s="98"/>
      <c r="W75" s="127"/>
      <c r="X75" s="44">
        <f t="shared" si="6"/>
        <v>0</v>
      </c>
      <c r="Y75" s="44">
        <f t="shared" si="7"/>
        <v>0</v>
      </c>
      <c r="Z75" s="44">
        <f t="shared" si="8"/>
        <v>0</v>
      </c>
    </row>
    <row r="76" spans="1:26" s="45" customFormat="1" ht="12.75" customHeight="1" hidden="1">
      <c r="A76" s="101" t="s">
        <v>155</v>
      </c>
      <c r="B76" s="128" t="s">
        <v>156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97"/>
      <c r="V76" s="98"/>
      <c r="W76" s="127"/>
      <c r="X76" s="44">
        <f t="shared" si="6"/>
        <v>0</v>
      </c>
      <c r="Y76" s="44">
        <f t="shared" si="7"/>
        <v>0</v>
      </c>
      <c r="Z76" s="44">
        <f t="shared" si="8"/>
        <v>0</v>
      </c>
    </row>
    <row r="77" spans="1:26" s="45" customFormat="1" ht="12.75" customHeight="1" hidden="1">
      <c r="A77" s="101" t="s">
        <v>157</v>
      </c>
      <c r="B77" s="126" t="s">
        <v>158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97"/>
      <c r="V77" s="98"/>
      <c r="W77" s="127"/>
      <c r="X77" s="44">
        <f t="shared" si="6"/>
        <v>0</v>
      </c>
      <c r="Y77" s="44">
        <f t="shared" si="7"/>
        <v>0</v>
      </c>
      <c r="Z77" s="44">
        <f t="shared" si="8"/>
        <v>0</v>
      </c>
    </row>
    <row r="78" spans="1:26" s="45" customFormat="1" ht="12.75" customHeight="1" hidden="1">
      <c r="A78" s="101" t="s">
        <v>159</v>
      </c>
      <c r="B78" s="126" t="s">
        <v>160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97"/>
      <c r="V78" s="98"/>
      <c r="W78" s="127"/>
      <c r="X78" s="44">
        <f t="shared" si="6"/>
        <v>0</v>
      </c>
      <c r="Y78" s="44">
        <f t="shared" si="7"/>
        <v>0</v>
      </c>
      <c r="Z78" s="44">
        <f t="shared" si="8"/>
        <v>0</v>
      </c>
    </row>
    <row r="79" spans="1:26" s="45" customFormat="1" ht="18" customHeight="1">
      <c r="A79" s="101" t="s">
        <v>161</v>
      </c>
      <c r="B79" s="126" t="s">
        <v>162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97">
        <v>-2048</v>
      </c>
      <c r="V79" s="98"/>
      <c r="W79" s="127">
        <v>1780</v>
      </c>
      <c r="X79" s="44">
        <f t="shared" si="6"/>
        <v>-2048</v>
      </c>
      <c r="Y79" s="44">
        <f t="shared" si="7"/>
        <v>0</v>
      </c>
      <c r="Z79" s="44">
        <f t="shared" si="8"/>
        <v>1780</v>
      </c>
    </row>
    <row r="80" spans="1:26" s="45" customFormat="1" ht="18" customHeight="1">
      <c r="A80" s="101" t="s">
        <v>163</v>
      </c>
      <c r="B80" s="126" t="s">
        <v>164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97"/>
      <c r="V80" s="98"/>
      <c r="W80" s="127"/>
      <c r="X80" s="44">
        <f t="shared" si="6"/>
        <v>0</v>
      </c>
      <c r="Y80" s="44">
        <f t="shared" si="7"/>
        <v>0</v>
      </c>
      <c r="Z80" s="44">
        <f t="shared" si="8"/>
        <v>0</v>
      </c>
    </row>
    <row r="81" spans="1:26" s="45" customFormat="1" ht="18" customHeight="1">
      <c r="A81" s="101" t="s">
        <v>165</v>
      </c>
      <c r="B81" s="126" t="s">
        <v>166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97"/>
      <c r="V81" s="98"/>
      <c r="W81" s="127"/>
      <c r="X81" s="44">
        <f t="shared" si="6"/>
        <v>0</v>
      </c>
      <c r="Y81" s="44">
        <f t="shared" si="7"/>
        <v>0</v>
      </c>
      <c r="Z81" s="44">
        <f t="shared" si="8"/>
        <v>0</v>
      </c>
    </row>
    <row r="82" spans="1:26" s="45" customFormat="1" ht="18" customHeight="1">
      <c r="A82" s="101" t="s">
        <v>167</v>
      </c>
      <c r="B82" s="126" t="s">
        <v>168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97">
        <v>3828</v>
      </c>
      <c r="V82" s="98"/>
      <c r="W82" s="127">
        <v>-1359</v>
      </c>
      <c r="X82" s="44">
        <f t="shared" si="6"/>
        <v>3828</v>
      </c>
      <c r="Y82" s="44">
        <f t="shared" si="7"/>
        <v>0</v>
      </c>
      <c r="Z82" s="44">
        <f t="shared" si="8"/>
        <v>-1359</v>
      </c>
    </row>
    <row r="83" spans="1:26" s="45" customFormat="1" ht="18" customHeight="1">
      <c r="A83" s="101" t="s">
        <v>169</v>
      </c>
      <c r="B83" s="126" t="s">
        <v>170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97"/>
      <c r="V83" s="98"/>
      <c r="W83" s="127"/>
      <c r="X83" s="44"/>
      <c r="Y83" s="44"/>
      <c r="Z83" s="44"/>
    </row>
    <row r="84" spans="1:26" s="45" customFormat="1" ht="18" customHeight="1">
      <c r="A84" s="101" t="s">
        <v>171</v>
      </c>
      <c r="B84" s="129" t="s">
        <v>172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5">
        <f>IF(SUM(U85:U87)=0,"",SUM(U85:U87))</f>
      </c>
      <c r="V84" s="106"/>
      <c r="W84" s="125"/>
      <c r="X84" s="44">
        <f aca="true" t="shared" si="9" ref="X84:X117">IF(U84="",0,U84)</f>
        <v>0</v>
      </c>
      <c r="Y84" s="44">
        <f aca="true" t="shared" si="10" ref="Y84:Y117">IF(V84="",0,V84)</f>
        <v>0</v>
      </c>
      <c r="Z84" s="44">
        <f aca="true" t="shared" si="11" ref="Z84:Z117">IF(W84="",0,W84)</f>
        <v>0</v>
      </c>
    </row>
    <row r="85" spans="1:26" s="45" customFormat="1" ht="12.75" customHeight="1" hidden="1">
      <c r="A85" s="101" t="s">
        <v>171</v>
      </c>
      <c r="B85" s="126" t="s">
        <v>173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97"/>
      <c r="V85" s="98"/>
      <c r="W85" s="127"/>
      <c r="X85" s="44">
        <f t="shared" si="9"/>
        <v>0</v>
      </c>
      <c r="Y85" s="44">
        <f t="shared" si="10"/>
        <v>0</v>
      </c>
      <c r="Z85" s="44">
        <f t="shared" si="11"/>
        <v>0</v>
      </c>
    </row>
    <row r="86" spans="1:26" s="45" customFormat="1" ht="12.75" customHeight="1" hidden="1">
      <c r="A86" s="101" t="s">
        <v>174</v>
      </c>
      <c r="B86" s="128" t="s">
        <v>175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97"/>
      <c r="V86" s="98"/>
      <c r="W86" s="127"/>
      <c r="X86" s="44">
        <f t="shared" si="9"/>
        <v>0</v>
      </c>
      <c r="Y86" s="44">
        <f t="shared" si="10"/>
        <v>0</v>
      </c>
      <c r="Z86" s="44">
        <f t="shared" si="11"/>
        <v>0</v>
      </c>
    </row>
    <row r="87" spans="1:26" s="45" customFormat="1" ht="12.75" customHeight="1" hidden="1">
      <c r="A87" s="101" t="s">
        <v>176</v>
      </c>
      <c r="B87" s="126" t="s">
        <v>177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97"/>
      <c r="V87" s="98"/>
      <c r="W87" s="127"/>
      <c r="X87" s="44">
        <f t="shared" si="9"/>
        <v>0</v>
      </c>
      <c r="Y87" s="44">
        <f t="shared" si="10"/>
        <v>0</v>
      </c>
      <c r="Z87" s="44">
        <f t="shared" si="11"/>
        <v>0</v>
      </c>
    </row>
    <row r="88" spans="1:26" s="45" customFormat="1" ht="18" customHeight="1">
      <c r="A88" s="101" t="s">
        <v>178</v>
      </c>
      <c r="B88" s="129" t="s">
        <v>179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5">
        <f>IF(X89+X93+X102=0,"",X89+X93+X102)</f>
        <v>12693</v>
      </c>
      <c r="V88" s="106">
        <f>IF(Y89+Y93+Y102=0,"",Y89+Y93+Y102)</f>
      </c>
      <c r="W88" s="125">
        <f>SUM(W89:W102)</f>
        <v>7140</v>
      </c>
      <c r="X88" s="44">
        <f t="shared" si="9"/>
        <v>12693</v>
      </c>
      <c r="Y88" s="44">
        <f t="shared" si="10"/>
        <v>0</v>
      </c>
      <c r="Z88" s="44">
        <f t="shared" si="11"/>
        <v>7140</v>
      </c>
    </row>
    <row r="89" spans="1:26" s="45" customFormat="1" ht="18" customHeight="1">
      <c r="A89" s="101" t="s">
        <v>180</v>
      </c>
      <c r="B89" s="126" t="s">
        <v>181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97">
        <f>IF(SUM(U90:U92)=0,"",SUM(U90:U92))</f>
      </c>
      <c r="V89" s="98">
        <f>IF(SUM(V90:V92)=0,"",SUM(V90:V92))</f>
      </c>
      <c r="W89" s="127">
        <f>IF(SUM(W90:W92)=0,"",SUM(W90:W92))</f>
      </c>
      <c r="X89" s="44">
        <f t="shared" si="9"/>
        <v>0</v>
      </c>
      <c r="Y89" s="44">
        <f t="shared" si="10"/>
        <v>0</v>
      </c>
      <c r="Z89" s="44">
        <f t="shared" si="11"/>
        <v>0</v>
      </c>
    </row>
    <row r="90" spans="1:26" s="45" customFormat="1" ht="12.75" customHeight="1" hidden="1">
      <c r="A90" s="101" t="s">
        <v>182</v>
      </c>
      <c r="B90" s="126" t="s">
        <v>183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97"/>
      <c r="V90" s="98"/>
      <c r="W90" s="127"/>
      <c r="X90" s="44">
        <f t="shared" si="9"/>
        <v>0</v>
      </c>
      <c r="Y90" s="44">
        <f t="shared" si="10"/>
        <v>0</v>
      </c>
      <c r="Z90" s="44">
        <f t="shared" si="11"/>
        <v>0</v>
      </c>
    </row>
    <row r="91" spans="1:26" s="45" customFormat="1" ht="12.75" customHeight="1" hidden="1">
      <c r="A91" s="101" t="s">
        <v>184</v>
      </c>
      <c r="B91" s="130" t="s">
        <v>185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31"/>
      <c r="U91" s="97"/>
      <c r="V91" s="98"/>
      <c r="W91" s="127"/>
      <c r="X91" s="44">
        <f t="shared" si="9"/>
        <v>0</v>
      </c>
      <c r="Y91" s="44">
        <f t="shared" si="10"/>
        <v>0</v>
      </c>
      <c r="Z91" s="44">
        <f t="shared" si="11"/>
        <v>0</v>
      </c>
    </row>
    <row r="92" spans="1:26" s="45" customFormat="1" ht="12.75" customHeight="1" hidden="1">
      <c r="A92" s="101" t="s">
        <v>186</v>
      </c>
      <c r="B92" s="126" t="s">
        <v>187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97"/>
      <c r="V92" s="98"/>
      <c r="W92" s="127"/>
      <c r="X92" s="44">
        <f t="shared" si="9"/>
        <v>0</v>
      </c>
      <c r="Y92" s="44">
        <f t="shared" si="10"/>
        <v>0</v>
      </c>
      <c r="Z92" s="44">
        <f t="shared" si="11"/>
        <v>0</v>
      </c>
    </row>
    <row r="93" spans="1:26" s="45" customFormat="1" ht="18" customHeight="1">
      <c r="A93" s="101" t="s">
        <v>188</v>
      </c>
      <c r="B93" s="126" t="s">
        <v>189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97"/>
      <c r="V93" s="98">
        <f>IF(SUM(V94:V101)=0,"",SUM(V94:V101))</f>
      </c>
      <c r="W93" s="127"/>
      <c r="X93" s="44">
        <f t="shared" si="9"/>
        <v>0</v>
      </c>
      <c r="Y93" s="44">
        <f t="shared" si="10"/>
        <v>0</v>
      </c>
      <c r="Z93" s="44">
        <f t="shared" si="11"/>
        <v>0</v>
      </c>
    </row>
    <row r="94" spans="1:26" s="45" customFormat="1" ht="12.75" customHeight="1" hidden="1">
      <c r="A94" s="101" t="s">
        <v>190</v>
      </c>
      <c r="B94" s="126" t="s">
        <v>191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97"/>
      <c r="V94" s="98"/>
      <c r="W94" s="127"/>
      <c r="X94" s="44">
        <f t="shared" si="9"/>
        <v>0</v>
      </c>
      <c r="Y94" s="44">
        <f t="shared" si="10"/>
        <v>0</v>
      </c>
      <c r="Z94" s="44">
        <f t="shared" si="11"/>
        <v>0</v>
      </c>
    </row>
    <row r="95" spans="1:26" s="45" customFormat="1" ht="12.75" customHeight="1" hidden="1">
      <c r="A95" s="101" t="s">
        <v>192</v>
      </c>
      <c r="B95" s="126" t="s">
        <v>193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97"/>
      <c r="V95" s="98"/>
      <c r="W95" s="127"/>
      <c r="X95" s="44">
        <f t="shared" si="9"/>
        <v>0</v>
      </c>
      <c r="Y95" s="44">
        <f t="shared" si="10"/>
        <v>0</v>
      </c>
      <c r="Z95" s="44">
        <f t="shared" si="11"/>
        <v>0</v>
      </c>
    </row>
    <row r="96" spans="1:26" s="45" customFormat="1" ht="12.75" customHeight="1" hidden="1">
      <c r="A96" s="101" t="s">
        <v>194</v>
      </c>
      <c r="B96" s="126" t="s">
        <v>195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97"/>
      <c r="V96" s="98"/>
      <c r="W96" s="127"/>
      <c r="X96" s="44">
        <f t="shared" si="9"/>
        <v>0</v>
      </c>
      <c r="Y96" s="44">
        <f t="shared" si="10"/>
        <v>0</v>
      </c>
      <c r="Z96" s="44">
        <f t="shared" si="11"/>
        <v>0</v>
      </c>
    </row>
    <row r="97" spans="1:26" s="45" customFormat="1" ht="12.75" customHeight="1" hidden="1">
      <c r="A97" s="101" t="s">
        <v>196</v>
      </c>
      <c r="B97" s="126" t="s">
        <v>197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97"/>
      <c r="V97" s="98"/>
      <c r="W97" s="127"/>
      <c r="X97" s="44">
        <f t="shared" si="9"/>
        <v>0</v>
      </c>
      <c r="Y97" s="44">
        <f t="shared" si="10"/>
        <v>0</v>
      </c>
      <c r="Z97" s="44">
        <f t="shared" si="11"/>
        <v>0</v>
      </c>
    </row>
    <row r="98" spans="1:26" s="45" customFormat="1" ht="12.75" customHeight="1" hidden="1">
      <c r="A98" s="101" t="s">
        <v>198</v>
      </c>
      <c r="B98" s="126" t="s">
        <v>199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97"/>
      <c r="V98" s="98"/>
      <c r="W98" s="127"/>
      <c r="X98" s="44">
        <f t="shared" si="9"/>
        <v>0</v>
      </c>
      <c r="Y98" s="44">
        <f t="shared" si="10"/>
        <v>0</v>
      </c>
      <c r="Z98" s="44">
        <f t="shared" si="11"/>
        <v>0</v>
      </c>
    </row>
    <row r="99" spans="1:26" s="45" customFormat="1" ht="12.75" customHeight="1" hidden="1">
      <c r="A99" s="101" t="s">
        <v>200</v>
      </c>
      <c r="B99" s="126" t="s">
        <v>201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97"/>
      <c r="V99" s="98"/>
      <c r="W99" s="127"/>
      <c r="X99" s="44">
        <f t="shared" si="9"/>
        <v>0</v>
      </c>
      <c r="Y99" s="44">
        <f t="shared" si="10"/>
        <v>0</v>
      </c>
      <c r="Z99" s="44">
        <f t="shared" si="11"/>
        <v>0</v>
      </c>
    </row>
    <row r="100" spans="1:26" s="45" customFormat="1" ht="12.75" customHeight="1" hidden="1">
      <c r="A100" s="101" t="s">
        <v>202</v>
      </c>
      <c r="B100" s="126" t="s">
        <v>203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31"/>
      <c r="U100" s="97"/>
      <c r="V100" s="98"/>
      <c r="W100" s="127"/>
      <c r="X100" s="44">
        <f t="shared" si="9"/>
        <v>0</v>
      </c>
      <c r="Y100" s="44">
        <f t="shared" si="10"/>
        <v>0</v>
      </c>
      <c r="Z100" s="44">
        <f t="shared" si="11"/>
        <v>0</v>
      </c>
    </row>
    <row r="101" spans="1:26" s="45" customFormat="1" ht="12.75" customHeight="1" hidden="1">
      <c r="A101" s="101" t="s">
        <v>204</v>
      </c>
      <c r="B101" s="126" t="s">
        <v>205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97"/>
      <c r="V101" s="98"/>
      <c r="W101" s="127"/>
      <c r="X101" s="44">
        <f t="shared" si="9"/>
        <v>0</v>
      </c>
      <c r="Y101" s="44">
        <f t="shared" si="10"/>
        <v>0</v>
      </c>
      <c r="Z101" s="44">
        <f t="shared" si="11"/>
        <v>0</v>
      </c>
    </row>
    <row r="102" spans="1:26" s="45" customFormat="1" ht="18" customHeight="1">
      <c r="A102" s="101" t="s">
        <v>206</v>
      </c>
      <c r="B102" s="126" t="s">
        <v>207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7">
        <v>12693</v>
      </c>
      <c r="V102" s="98"/>
      <c r="W102" s="127">
        <v>7140</v>
      </c>
      <c r="X102" s="44">
        <f t="shared" si="9"/>
        <v>12693</v>
      </c>
      <c r="Y102" s="44">
        <f t="shared" si="10"/>
        <v>0</v>
      </c>
      <c r="Z102" s="44">
        <f t="shared" si="11"/>
        <v>7140</v>
      </c>
    </row>
    <row r="103" spans="1:26" s="45" customFormat="1" ht="12.75" customHeight="1" hidden="1">
      <c r="A103" s="101" t="s">
        <v>208</v>
      </c>
      <c r="B103" s="126" t="s">
        <v>209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97"/>
      <c r="V103" s="98"/>
      <c r="W103" s="127"/>
      <c r="X103" s="44">
        <f t="shared" si="9"/>
        <v>0</v>
      </c>
      <c r="Y103" s="44">
        <f t="shared" si="10"/>
        <v>0</v>
      </c>
      <c r="Z103" s="44">
        <f t="shared" si="11"/>
        <v>0</v>
      </c>
    </row>
    <row r="104" spans="1:26" s="45" customFormat="1" ht="12.75" customHeight="1" hidden="1">
      <c r="A104" s="101" t="s">
        <v>210</v>
      </c>
      <c r="B104" s="128" t="s">
        <v>211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97"/>
      <c r="V104" s="98"/>
      <c r="W104" s="127"/>
      <c r="X104" s="44">
        <f t="shared" si="9"/>
        <v>0</v>
      </c>
      <c r="Y104" s="44">
        <f t="shared" si="10"/>
        <v>0</v>
      </c>
      <c r="Z104" s="44">
        <f t="shared" si="11"/>
        <v>0</v>
      </c>
    </row>
    <row r="105" spans="1:26" s="45" customFormat="1" ht="12.75" customHeight="1" hidden="1">
      <c r="A105" s="101" t="s">
        <v>212</v>
      </c>
      <c r="B105" s="126" t="s">
        <v>213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97"/>
      <c r="V105" s="98"/>
      <c r="W105" s="127"/>
      <c r="X105" s="44">
        <f t="shared" si="9"/>
        <v>0</v>
      </c>
      <c r="Y105" s="44">
        <f t="shared" si="10"/>
        <v>0</v>
      </c>
      <c r="Z105" s="44">
        <f t="shared" si="11"/>
        <v>0</v>
      </c>
    </row>
    <row r="106" spans="1:26" s="45" customFormat="1" ht="12.75" customHeight="1" hidden="1">
      <c r="A106" s="101" t="s">
        <v>214</v>
      </c>
      <c r="B106" s="126" t="s">
        <v>215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97"/>
      <c r="V106" s="98"/>
      <c r="W106" s="127"/>
      <c r="X106" s="44">
        <f t="shared" si="9"/>
        <v>0</v>
      </c>
      <c r="Y106" s="44">
        <f t="shared" si="10"/>
        <v>0</v>
      </c>
      <c r="Z106" s="44">
        <f t="shared" si="11"/>
        <v>0</v>
      </c>
    </row>
    <row r="107" spans="1:26" s="45" customFormat="1" ht="12.75" customHeight="1" hidden="1">
      <c r="A107" s="101" t="s">
        <v>216</v>
      </c>
      <c r="B107" s="126" t="s">
        <v>217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97"/>
      <c r="V107" s="98"/>
      <c r="W107" s="127"/>
      <c r="X107" s="44">
        <f t="shared" si="9"/>
        <v>0</v>
      </c>
      <c r="Y107" s="44">
        <f t="shared" si="10"/>
        <v>0</v>
      </c>
      <c r="Z107" s="44">
        <f t="shared" si="11"/>
        <v>0</v>
      </c>
    </row>
    <row r="108" spans="1:26" s="45" customFormat="1" ht="12.75" customHeight="1" hidden="1">
      <c r="A108" s="101" t="s">
        <v>218</v>
      </c>
      <c r="B108" s="126" t="s">
        <v>219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97"/>
      <c r="V108" s="98"/>
      <c r="W108" s="127"/>
      <c r="X108" s="44">
        <f t="shared" si="9"/>
        <v>0</v>
      </c>
      <c r="Y108" s="44">
        <f t="shared" si="10"/>
        <v>0</v>
      </c>
      <c r="Z108" s="44">
        <f t="shared" si="11"/>
        <v>0</v>
      </c>
    </row>
    <row r="109" spans="1:26" s="45" customFormat="1" ht="12.75" customHeight="1" hidden="1">
      <c r="A109" s="101" t="s">
        <v>220</v>
      </c>
      <c r="B109" s="126" t="s">
        <v>221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97"/>
      <c r="V109" s="98"/>
      <c r="W109" s="127"/>
      <c r="X109" s="44">
        <f t="shared" si="9"/>
        <v>0</v>
      </c>
      <c r="Y109" s="44">
        <f t="shared" si="10"/>
        <v>0</v>
      </c>
      <c r="Z109" s="44">
        <f t="shared" si="11"/>
        <v>0</v>
      </c>
    </row>
    <row r="110" spans="1:26" s="45" customFormat="1" ht="12.75" customHeight="1" hidden="1">
      <c r="A110" s="101" t="s">
        <v>222</v>
      </c>
      <c r="B110" s="126" t="s">
        <v>223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31"/>
      <c r="U110" s="97"/>
      <c r="V110" s="98"/>
      <c r="W110" s="127"/>
      <c r="X110" s="44">
        <f t="shared" si="9"/>
        <v>0</v>
      </c>
      <c r="Y110" s="44">
        <f t="shared" si="10"/>
        <v>0</v>
      </c>
      <c r="Z110" s="44">
        <f t="shared" si="11"/>
        <v>0</v>
      </c>
    </row>
    <row r="111" spans="1:26" s="45" customFormat="1" ht="12.75" customHeight="1" hidden="1">
      <c r="A111" s="101" t="s">
        <v>224</v>
      </c>
      <c r="B111" s="126" t="s">
        <v>225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97"/>
      <c r="V111" s="98"/>
      <c r="W111" s="127"/>
      <c r="X111" s="44">
        <f t="shared" si="9"/>
        <v>0</v>
      </c>
      <c r="Y111" s="44">
        <f t="shared" si="10"/>
        <v>0</v>
      </c>
      <c r="Z111" s="44">
        <f t="shared" si="11"/>
        <v>0</v>
      </c>
    </row>
    <row r="112" spans="1:26" s="45" customFormat="1" ht="18" customHeight="1">
      <c r="A112" s="101" t="s">
        <v>226</v>
      </c>
      <c r="B112" s="132" t="s">
        <v>227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5">
        <v>77</v>
      </c>
      <c r="V112" s="106">
        <f>IF(SUM(V113:V115)=0,"",SUM(V113:V115))</f>
      </c>
      <c r="W112" s="125">
        <v>271</v>
      </c>
      <c r="X112" s="44">
        <f t="shared" si="9"/>
        <v>77</v>
      </c>
      <c r="Y112" s="44">
        <f t="shared" si="10"/>
        <v>0</v>
      </c>
      <c r="Z112" s="44">
        <f t="shared" si="11"/>
        <v>271</v>
      </c>
    </row>
    <row r="113" spans="1:26" s="45" customFormat="1" ht="12.75" customHeight="1" hidden="1">
      <c r="A113" s="101" t="s">
        <v>228</v>
      </c>
      <c r="B113" s="128" t="s">
        <v>229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97"/>
      <c r="V113" s="98"/>
      <c r="W113" s="127"/>
      <c r="X113" s="44">
        <f t="shared" si="9"/>
        <v>0</v>
      </c>
      <c r="Y113" s="44">
        <f t="shared" si="10"/>
        <v>0</v>
      </c>
      <c r="Z113" s="44">
        <f t="shared" si="11"/>
        <v>0</v>
      </c>
    </row>
    <row r="114" spans="1:26" s="45" customFormat="1" ht="12.75" customHeight="1" hidden="1">
      <c r="A114" s="101" t="s">
        <v>230</v>
      </c>
      <c r="B114" s="128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97"/>
      <c r="V114" s="98"/>
      <c r="W114" s="127"/>
      <c r="X114" s="133">
        <f t="shared" si="9"/>
        <v>0</v>
      </c>
      <c r="Y114" s="133">
        <f t="shared" si="10"/>
        <v>0</v>
      </c>
      <c r="Z114" s="133">
        <f t="shared" si="11"/>
        <v>0</v>
      </c>
    </row>
    <row r="115" spans="1:26" s="45" customFormat="1" ht="12.75" customHeight="1" hidden="1">
      <c r="A115" s="101" t="s">
        <v>232</v>
      </c>
      <c r="B115" s="126" t="s">
        <v>233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97"/>
      <c r="V115" s="98"/>
      <c r="W115" s="127"/>
      <c r="X115" s="44">
        <f t="shared" si="9"/>
        <v>0</v>
      </c>
      <c r="Y115" s="44">
        <f t="shared" si="10"/>
        <v>0</v>
      </c>
      <c r="Z115" s="44">
        <f t="shared" si="11"/>
        <v>0</v>
      </c>
    </row>
    <row r="116" spans="1:26" s="45" customFormat="1" ht="12.75">
      <c r="A116" s="101"/>
      <c r="B116" s="126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97"/>
      <c r="V116" s="134"/>
      <c r="W116" s="127"/>
      <c r="X116" s="44">
        <f t="shared" si="9"/>
        <v>0</v>
      </c>
      <c r="Y116" s="44">
        <f t="shared" si="10"/>
        <v>0</v>
      </c>
      <c r="Z116" s="44">
        <f t="shared" si="11"/>
        <v>0</v>
      </c>
    </row>
    <row r="117" spans="1:26" s="45" customFormat="1" ht="18" customHeight="1">
      <c r="A117" s="135" t="s">
        <v>234</v>
      </c>
      <c r="B117" s="136" t="s">
        <v>235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19">
        <f>IF(SUM(X74+X84+X88+X112)=0,"",SUM(X74+X84+X88+X112))</f>
        <v>14550</v>
      </c>
      <c r="V117" s="119">
        <f>IF(SUM(Y74+Y84+Y88+Y112)=0,"",SUM(Y74+Y84+Y88+Y112))</f>
      </c>
      <c r="W117" s="138">
        <f>IF(SUM(Z74+Z84+Z88+Z112)=0,"",SUM(Z74+Z84+Z88+Z112))</f>
        <v>7832</v>
      </c>
      <c r="X117" s="44">
        <f t="shared" si="9"/>
        <v>14550</v>
      </c>
      <c r="Y117" s="44">
        <f t="shared" si="10"/>
        <v>0</v>
      </c>
      <c r="Z117" s="44">
        <f t="shared" si="11"/>
        <v>7832</v>
      </c>
    </row>
    <row r="118" spans="1:26" s="45" customFormat="1" ht="12.75">
      <c r="A118" s="43"/>
      <c r="B118" s="139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1"/>
      <c r="V118" s="141"/>
      <c r="W118" s="142"/>
      <c r="X118" s="44"/>
      <c r="Y118" s="44"/>
      <c r="Z118" s="44"/>
    </row>
    <row r="119" spans="1:26" s="45" customFormat="1" ht="12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82"/>
      <c r="X119" s="44"/>
      <c r="Y119" s="44"/>
      <c r="Z119" s="44"/>
    </row>
    <row r="120" spans="1:26" s="45" customFormat="1" ht="15.75">
      <c r="A120" s="61" t="s">
        <v>37</v>
      </c>
      <c r="B120" s="62"/>
      <c r="C120" s="62"/>
      <c r="D120" s="62"/>
      <c r="E120" s="143" t="s">
        <v>284</v>
      </c>
      <c r="F120" s="55"/>
      <c r="G120" s="55"/>
      <c r="H120" s="55"/>
      <c r="I120" s="55"/>
      <c r="J120" s="55"/>
      <c r="K120" s="55"/>
      <c r="L120" s="55"/>
      <c r="M120" s="55"/>
      <c r="N120" s="55"/>
      <c r="O120" s="44"/>
      <c r="P120" s="44"/>
      <c r="Q120" s="44"/>
      <c r="R120" s="44"/>
      <c r="S120" s="44"/>
      <c r="T120" s="44"/>
      <c r="U120" s="55"/>
      <c r="V120" s="55"/>
      <c r="W120" s="144"/>
      <c r="X120" s="44"/>
      <c r="Y120" s="44"/>
      <c r="Z120" s="44"/>
    </row>
    <row r="121" spans="1:26" s="45" customFormat="1" ht="15">
      <c r="A121" s="62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7" t="s">
        <v>38</v>
      </c>
      <c r="R121" s="67"/>
      <c r="S121" s="67"/>
      <c r="T121" s="65"/>
      <c r="U121" s="68"/>
      <c r="V121" s="67"/>
      <c r="W121" s="145"/>
      <c r="X121" s="44"/>
      <c r="Y121" s="44"/>
      <c r="Z121" s="44"/>
    </row>
    <row r="122" spans="1:26" s="45" customFormat="1" ht="15">
      <c r="A122" s="62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8"/>
      <c r="V122" s="67"/>
      <c r="W122" s="145"/>
      <c r="X122" s="44"/>
      <c r="Y122" s="44"/>
      <c r="Z122" s="44"/>
    </row>
    <row r="123" spans="1:26" s="45" customFormat="1" ht="12.75">
      <c r="A123" s="43"/>
      <c r="B123" s="44"/>
      <c r="C123" s="44"/>
      <c r="D123" s="44"/>
      <c r="E123" s="44"/>
      <c r="F123" s="44"/>
      <c r="G123" s="44"/>
      <c r="H123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5" spans="1:26" s="45" customFormat="1" ht="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/>
      <c r="O125"/>
      <c r="P125"/>
      <c r="Q125"/>
      <c r="R125"/>
      <c r="S125"/>
      <c r="T125" s="44"/>
      <c r="U125" s="44"/>
      <c r="V125" s="44"/>
      <c r="W125" s="44"/>
      <c r="X125" s="44"/>
      <c r="Y125" s="44"/>
      <c r="Z125" s="44"/>
    </row>
    <row r="126" spans="1:26" s="45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/>
      <c r="O126"/>
      <c r="P126"/>
      <c r="Q126"/>
      <c r="R126"/>
      <c r="S126"/>
      <c r="T126" s="44"/>
      <c r="U126" s="44"/>
      <c r="V126" s="44"/>
      <c r="W126" s="44"/>
      <c r="X126" s="44"/>
      <c r="Y126" s="44"/>
      <c r="Z126" s="44"/>
    </row>
    <row r="127" spans="1:26" s="45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44"/>
      <c r="Y127" s="44"/>
      <c r="Z127" s="44"/>
    </row>
    <row r="128" spans="1:26" s="45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44"/>
      <c r="Y128" s="44"/>
      <c r="Z128" s="44"/>
    </row>
    <row r="129" spans="1:26" s="45" customFormat="1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44"/>
      <c r="Y129" s="44"/>
      <c r="Z129" s="44"/>
    </row>
    <row r="130" spans="1:26" s="45" customFormat="1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44"/>
      <c r="Y130" s="44"/>
      <c r="Z130" s="44"/>
    </row>
    <row r="131" spans="1:26" s="45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44"/>
      <c r="Y131" s="44"/>
      <c r="Z131" s="44"/>
    </row>
    <row r="132" spans="1:26" s="45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44"/>
      <c r="Y132" s="44"/>
      <c r="Z132" s="44"/>
    </row>
    <row r="133" spans="1:26" s="45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44"/>
      <c r="Y133" s="44"/>
      <c r="Z133" s="44"/>
    </row>
    <row r="134" spans="1:26" s="45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44"/>
      <c r="Y134" s="44"/>
      <c r="Z134" s="44"/>
    </row>
    <row r="135" spans="1:26" s="45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44"/>
      <c r="Y135" s="44"/>
      <c r="Z135" s="44"/>
    </row>
    <row r="136" spans="1:26" s="45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44"/>
      <c r="Y136" s="44"/>
      <c r="Z136" s="44"/>
    </row>
    <row r="137" spans="1:26" s="45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44"/>
      <c r="Y137" s="44"/>
      <c r="Z137" s="44"/>
    </row>
    <row r="138" spans="1:26" s="45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44"/>
      <c r="Y138" s="44"/>
      <c r="Z138" s="44"/>
    </row>
    <row r="139" spans="1:26" s="47" customFormat="1" ht="30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46"/>
      <c r="Y139" s="46"/>
      <c r="Z139" s="46"/>
    </row>
    <row r="140" spans="1:26" s="45" customFormat="1" ht="12.75" customHeight="1" hidden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44">
        <f aca="true" t="shared" si="12" ref="X140:X171">IF(U140="",0,U140)</f>
        <v>0</v>
      </c>
      <c r="Y140" s="44">
        <f aca="true" t="shared" si="13" ref="Y140:Y171">IF(V140="",0,V140)</f>
        <v>0</v>
      </c>
      <c r="Z140" s="44">
        <f aca="true" t="shared" si="14" ref="Z140:Z171">IF(W140="",0,W140)</f>
        <v>0</v>
      </c>
    </row>
    <row r="141" spans="1:26" s="45" customFormat="1" ht="12.75" customHeight="1" hidden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44">
        <f t="shared" si="12"/>
        <v>0</v>
      </c>
      <c r="Y141" s="44">
        <f t="shared" si="13"/>
        <v>0</v>
      </c>
      <c r="Z141" s="44">
        <f t="shared" si="14"/>
        <v>0</v>
      </c>
    </row>
    <row r="142" spans="1:26" s="45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44">
        <f t="shared" si="12"/>
        <v>0</v>
      </c>
      <c r="Y142" s="44">
        <f t="shared" si="13"/>
        <v>0</v>
      </c>
      <c r="Z142" s="44">
        <f t="shared" si="14"/>
        <v>0</v>
      </c>
    </row>
    <row r="143" spans="1:26" s="45" customFormat="1" ht="12.75" customHeight="1" hidden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44">
        <f t="shared" si="12"/>
        <v>0</v>
      </c>
      <c r="Y143" s="44">
        <f t="shared" si="13"/>
        <v>0</v>
      </c>
      <c r="Z143" s="44">
        <f t="shared" si="14"/>
        <v>0</v>
      </c>
    </row>
    <row r="144" spans="1:26" s="45" customFormat="1" ht="12.75" customHeight="1" hidden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44">
        <f t="shared" si="12"/>
        <v>0</v>
      </c>
      <c r="Y144" s="44">
        <f t="shared" si="13"/>
        <v>0</v>
      </c>
      <c r="Z144" s="44">
        <f t="shared" si="14"/>
        <v>0</v>
      </c>
    </row>
    <row r="145" spans="1:26" s="45" customFormat="1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44">
        <f t="shared" si="12"/>
        <v>0</v>
      </c>
      <c r="Y145" s="44">
        <f t="shared" si="13"/>
        <v>0</v>
      </c>
      <c r="Z145" s="44">
        <f t="shared" si="14"/>
        <v>0</v>
      </c>
    </row>
    <row r="146" spans="1:26" s="45" customFormat="1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44">
        <f t="shared" si="12"/>
        <v>0</v>
      </c>
      <c r="Y146" s="44">
        <f t="shared" si="13"/>
        <v>0</v>
      </c>
      <c r="Z146" s="44">
        <f t="shared" si="14"/>
        <v>0</v>
      </c>
    </row>
    <row r="147" spans="1:26" s="45" customFormat="1" ht="12.75" customHeight="1" hidden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44">
        <f t="shared" si="12"/>
        <v>0</v>
      </c>
      <c r="Y147" s="44">
        <f t="shared" si="13"/>
        <v>0</v>
      </c>
      <c r="Z147" s="44">
        <f t="shared" si="14"/>
        <v>0</v>
      </c>
    </row>
    <row r="148" spans="1:26" s="45" customFormat="1" ht="12.75" customHeight="1" hidden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44">
        <f t="shared" si="12"/>
        <v>0</v>
      </c>
      <c r="Y148" s="44">
        <f t="shared" si="13"/>
        <v>0</v>
      </c>
      <c r="Z148" s="44">
        <f t="shared" si="14"/>
        <v>0</v>
      </c>
    </row>
    <row r="149" spans="1:26" s="45" customFormat="1" ht="12.75" customHeight="1" hidden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44">
        <f t="shared" si="12"/>
        <v>0</v>
      </c>
      <c r="Y149" s="44">
        <f t="shared" si="13"/>
        <v>0</v>
      </c>
      <c r="Z149" s="44">
        <f t="shared" si="14"/>
        <v>0</v>
      </c>
    </row>
    <row r="150" spans="1:26" s="45" customFormat="1" ht="12.75" customHeight="1" hidden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44">
        <f t="shared" si="12"/>
        <v>0</v>
      </c>
      <c r="Y150" s="44">
        <f t="shared" si="13"/>
        <v>0</v>
      </c>
      <c r="Z150" s="44">
        <f t="shared" si="14"/>
        <v>0</v>
      </c>
    </row>
    <row r="151" spans="1:26" s="45" customFormat="1" ht="12.75" customHeight="1" hidden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4">
        <f t="shared" si="12"/>
        <v>0</v>
      </c>
      <c r="Y151" s="44">
        <f t="shared" si="13"/>
        <v>0</v>
      </c>
      <c r="Z151" s="44">
        <f t="shared" si="14"/>
        <v>0</v>
      </c>
    </row>
    <row r="152" spans="1:26" s="45" customFormat="1" ht="12.75" customHeight="1" hidden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4">
        <f t="shared" si="12"/>
        <v>0</v>
      </c>
      <c r="Y152" s="44">
        <f t="shared" si="13"/>
        <v>0</v>
      </c>
      <c r="Z152" s="44">
        <f t="shared" si="14"/>
        <v>0</v>
      </c>
    </row>
    <row r="153" spans="1:26" s="45" customFormat="1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4">
        <f t="shared" si="12"/>
        <v>0</v>
      </c>
      <c r="Y153" s="44">
        <f t="shared" si="13"/>
        <v>0</v>
      </c>
      <c r="Z153" s="44">
        <f t="shared" si="14"/>
        <v>0</v>
      </c>
    </row>
    <row r="154" spans="1:26" s="45" customFormat="1" ht="12.75" customHeight="1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4">
        <f t="shared" si="12"/>
        <v>0</v>
      </c>
      <c r="Y154" s="44">
        <f t="shared" si="13"/>
        <v>0</v>
      </c>
      <c r="Z154" s="44">
        <f t="shared" si="14"/>
        <v>0</v>
      </c>
    </row>
    <row r="155" spans="1:26" s="45" customFormat="1" ht="12.75" customHeight="1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4">
        <f t="shared" si="12"/>
        <v>0</v>
      </c>
      <c r="Y155" s="44">
        <f t="shared" si="13"/>
        <v>0</v>
      </c>
      <c r="Z155" s="44">
        <f t="shared" si="14"/>
        <v>0</v>
      </c>
    </row>
    <row r="156" spans="1:26" s="45" customFormat="1" ht="12.75" customHeight="1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4">
        <f t="shared" si="12"/>
        <v>0</v>
      </c>
      <c r="Y156" s="44">
        <f t="shared" si="13"/>
        <v>0</v>
      </c>
      <c r="Z156" s="44">
        <f t="shared" si="14"/>
        <v>0</v>
      </c>
    </row>
    <row r="157" spans="1:26" s="45" customFormat="1" ht="18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4">
        <f t="shared" si="12"/>
        <v>0</v>
      </c>
      <c r="Y157" s="44">
        <f t="shared" si="13"/>
        <v>0</v>
      </c>
      <c r="Z157" s="44">
        <f t="shared" si="14"/>
        <v>0</v>
      </c>
    </row>
    <row r="158" spans="1:26" s="45" customFormat="1" ht="18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4">
        <f t="shared" si="12"/>
        <v>0</v>
      </c>
      <c r="Y158" s="44">
        <f t="shared" si="13"/>
        <v>0</v>
      </c>
      <c r="Z158" s="44">
        <f t="shared" si="14"/>
        <v>0</v>
      </c>
    </row>
    <row r="159" spans="1:26" s="45" customFormat="1" ht="18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4">
        <f t="shared" si="12"/>
        <v>0</v>
      </c>
      <c r="Y159" s="44">
        <f t="shared" si="13"/>
        <v>0</v>
      </c>
      <c r="Z159" s="44">
        <f t="shared" si="14"/>
        <v>0</v>
      </c>
    </row>
    <row r="160" spans="1:26" s="45" customFormat="1" ht="12.75" customHeight="1" hidden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4">
        <f t="shared" si="12"/>
        <v>0</v>
      </c>
      <c r="Y160" s="44">
        <f t="shared" si="13"/>
        <v>0</v>
      </c>
      <c r="Z160" s="44">
        <f t="shared" si="14"/>
        <v>0</v>
      </c>
    </row>
    <row r="161" spans="1:26" s="45" customFormat="1" ht="27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4">
        <f t="shared" si="12"/>
        <v>0</v>
      </c>
      <c r="Y161" s="44">
        <f t="shared" si="13"/>
        <v>0</v>
      </c>
      <c r="Z161" s="44">
        <f t="shared" si="14"/>
        <v>0</v>
      </c>
    </row>
    <row r="162" spans="1:26" s="45" customFormat="1" ht="12.75" customHeight="1" hidden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4">
        <f t="shared" si="12"/>
        <v>0</v>
      </c>
      <c r="Y162" s="44">
        <f t="shared" si="13"/>
        <v>0</v>
      </c>
      <c r="Z162" s="44">
        <f t="shared" si="14"/>
        <v>0</v>
      </c>
    </row>
    <row r="163" spans="1:26" s="45" customFormat="1" ht="12.75" customHeight="1" hidden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4">
        <f t="shared" si="12"/>
        <v>0</v>
      </c>
      <c r="Y163" s="44">
        <f t="shared" si="13"/>
        <v>0</v>
      </c>
      <c r="Z163" s="44">
        <f t="shared" si="14"/>
        <v>0</v>
      </c>
    </row>
    <row r="164" spans="1:26" s="45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4">
        <f t="shared" si="12"/>
        <v>0</v>
      </c>
      <c r="Y164" s="44">
        <f t="shared" si="13"/>
        <v>0</v>
      </c>
      <c r="Z164" s="44">
        <f t="shared" si="14"/>
        <v>0</v>
      </c>
    </row>
    <row r="165" spans="1:26" s="45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4">
        <f t="shared" si="12"/>
        <v>0</v>
      </c>
      <c r="Y165" s="44">
        <f t="shared" si="13"/>
        <v>0</v>
      </c>
      <c r="Z165" s="44">
        <f t="shared" si="14"/>
        <v>0</v>
      </c>
    </row>
    <row r="166" spans="1:26" s="45" customFormat="1" ht="12.75" customHeight="1" hidden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4">
        <f t="shared" si="12"/>
        <v>0</v>
      </c>
      <c r="Y166" s="44">
        <f t="shared" si="13"/>
        <v>0</v>
      </c>
      <c r="Z166" s="44">
        <f t="shared" si="14"/>
        <v>0</v>
      </c>
    </row>
    <row r="167" spans="1:26" s="45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4">
        <f t="shared" si="12"/>
        <v>0</v>
      </c>
      <c r="Y167" s="44">
        <f t="shared" si="13"/>
        <v>0</v>
      </c>
      <c r="Z167" s="44">
        <f t="shared" si="14"/>
        <v>0</v>
      </c>
    </row>
    <row r="168" spans="1:26" s="45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4">
        <f t="shared" si="12"/>
        <v>0</v>
      </c>
      <c r="Y168" s="44">
        <f t="shared" si="13"/>
        <v>0</v>
      </c>
      <c r="Z168" s="44">
        <f t="shared" si="14"/>
        <v>0</v>
      </c>
    </row>
    <row r="169" spans="1:26" s="45" customFormat="1" ht="12.75" customHeight="1" hidden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4">
        <f t="shared" si="12"/>
        <v>0</v>
      </c>
      <c r="Y169" s="44">
        <f t="shared" si="13"/>
        <v>0</v>
      </c>
      <c r="Z169" s="44">
        <f t="shared" si="14"/>
        <v>0</v>
      </c>
    </row>
    <row r="170" spans="1:26" s="45" customFormat="1" ht="12.75" customHeight="1" hidden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4">
        <f t="shared" si="12"/>
        <v>0</v>
      </c>
      <c r="Y170" s="44">
        <f t="shared" si="13"/>
        <v>0</v>
      </c>
      <c r="Z170" s="44">
        <f t="shared" si="14"/>
        <v>0</v>
      </c>
    </row>
    <row r="171" spans="1:26" s="45" customFormat="1" ht="18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4">
        <f t="shared" si="12"/>
        <v>0</v>
      </c>
      <c r="Y171" s="44">
        <f t="shared" si="13"/>
        <v>0</v>
      </c>
      <c r="Z171" s="44">
        <f t="shared" si="14"/>
        <v>0</v>
      </c>
    </row>
    <row r="172" spans="1:26" s="45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4">
        <f aca="true" t="shared" si="15" ref="X172:X190">IF(U172="",0,U172)</f>
        <v>0</v>
      </c>
      <c r="Y172" s="44">
        <f aca="true" t="shared" si="16" ref="Y172:Y190">IF(V172="",0,V172)</f>
        <v>0</v>
      </c>
      <c r="Z172" s="44">
        <f aca="true" t="shared" si="17" ref="Z172:Z190">IF(W172="",0,W172)</f>
        <v>0</v>
      </c>
    </row>
    <row r="173" spans="1:26" s="45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4">
        <f t="shared" si="15"/>
        <v>0</v>
      </c>
      <c r="Y173" s="44">
        <f t="shared" si="16"/>
        <v>0</v>
      </c>
      <c r="Z173" s="44">
        <f t="shared" si="17"/>
        <v>0</v>
      </c>
    </row>
    <row r="174" spans="1:26" s="45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4">
        <f t="shared" si="15"/>
        <v>0</v>
      </c>
      <c r="Y174" s="44">
        <f t="shared" si="16"/>
        <v>0</v>
      </c>
      <c r="Z174" s="44">
        <f t="shared" si="17"/>
        <v>0</v>
      </c>
    </row>
    <row r="175" spans="1:26" s="45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4">
        <f t="shared" si="15"/>
        <v>0</v>
      </c>
      <c r="Y175" s="44">
        <f t="shared" si="16"/>
        <v>0</v>
      </c>
      <c r="Z175" s="44">
        <f t="shared" si="17"/>
        <v>0</v>
      </c>
    </row>
    <row r="176" spans="1:26" s="45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4">
        <f t="shared" si="15"/>
        <v>0</v>
      </c>
      <c r="Y176" s="44">
        <f t="shared" si="16"/>
        <v>0</v>
      </c>
      <c r="Z176" s="44">
        <f t="shared" si="17"/>
        <v>0</v>
      </c>
    </row>
    <row r="177" spans="1:26" s="45" customFormat="1" ht="12.75" customHeight="1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4">
        <f t="shared" si="15"/>
        <v>0</v>
      </c>
      <c r="Y177" s="44">
        <f t="shared" si="16"/>
        <v>0</v>
      </c>
      <c r="Z177" s="44">
        <f t="shared" si="17"/>
        <v>0</v>
      </c>
    </row>
    <row r="178" spans="1:26" s="45" customFormat="1" ht="18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4">
        <f t="shared" si="15"/>
        <v>0</v>
      </c>
      <c r="Y178" s="44">
        <f t="shared" si="16"/>
        <v>0</v>
      </c>
      <c r="Z178" s="44">
        <f t="shared" si="17"/>
        <v>0</v>
      </c>
    </row>
    <row r="179" spans="1:26" s="45" customFormat="1" ht="18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4">
        <f t="shared" si="15"/>
        <v>0</v>
      </c>
      <c r="Y179" s="44">
        <f t="shared" si="16"/>
        <v>0</v>
      </c>
      <c r="Z179" s="44">
        <f t="shared" si="17"/>
        <v>0</v>
      </c>
    </row>
    <row r="180" spans="1:26" s="45" customFormat="1" ht="18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4">
        <f t="shared" si="15"/>
        <v>0</v>
      </c>
      <c r="Y180" s="44">
        <f t="shared" si="16"/>
        <v>0</v>
      </c>
      <c r="Z180" s="44">
        <f t="shared" si="17"/>
        <v>0</v>
      </c>
    </row>
    <row r="181" spans="1:26" s="45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4">
        <f t="shared" si="15"/>
        <v>0</v>
      </c>
      <c r="Y181" s="44">
        <f t="shared" si="16"/>
        <v>0</v>
      </c>
      <c r="Z181" s="44">
        <f t="shared" si="17"/>
        <v>0</v>
      </c>
    </row>
    <row r="182" spans="1:26" s="45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4">
        <f t="shared" si="15"/>
        <v>0</v>
      </c>
      <c r="Y182" s="44">
        <f t="shared" si="16"/>
        <v>0</v>
      </c>
      <c r="Z182" s="44">
        <f t="shared" si="17"/>
        <v>0</v>
      </c>
    </row>
    <row r="183" spans="1:26" s="45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4">
        <f t="shared" si="15"/>
        <v>0</v>
      </c>
      <c r="Y183" s="44">
        <f t="shared" si="16"/>
        <v>0</v>
      </c>
      <c r="Z183" s="44">
        <f t="shared" si="17"/>
        <v>0</v>
      </c>
    </row>
    <row r="184" spans="1:26" s="45" customFormat="1" ht="18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4">
        <f t="shared" si="15"/>
        <v>0</v>
      </c>
      <c r="Y184" s="44">
        <f t="shared" si="16"/>
        <v>0</v>
      </c>
      <c r="Z184" s="44">
        <f t="shared" si="17"/>
        <v>0</v>
      </c>
    </row>
    <row r="185" spans="1:26" s="45" customFormat="1" ht="18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4">
        <f t="shared" si="15"/>
        <v>0</v>
      </c>
      <c r="Y185" s="44">
        <f t="shared" si="16"/>
        <v>0</v>
      </c>
      <c r="Z185" s="44">
        <f t="shared" si="17"/>
        <v>0</v>
      </c>
    </row>
    <row r="186" spans="1:26" s="45" customFormat="1" ht="18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4">
        <f t="shared" si="15"/>
        <v>0</v>
      </c>
      <c r="Y186" s="44">
        <f t="shared" si="16"/>
        <v>0</v>
      </c>
      <c r="Z186" s="44">
        <f t="shared" si="17"/>
        <v>0</v>
      </c>
    </row>
    <row r="187" spans="1:26" s="45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4">
        <f t="shared" si="15"/>
        <v>0</v>
      </c>
      <c r="Y187" s="44">
        <f t="shared" si="16"/>
        <v>0</v>
      </c>
      <c r="Z187" s="44">
        <f t="shared" si="17"/>
        <v>0</v>
      </c>
    </row>
    <row r="188" spans="1:26" s="45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4">
        <f t="shared" si="15"/>
        <v>0</v>
      </c>
      <c r="Y188" s="44">
        <f t="shared" si="16"/>
        <v>0</v>
      </c>
      <c r="Z188" s="44">
        <f t="shared" si="17"/>
        <v>0</v>
      </c>
    </row>
    <row r="189" spans="1:26" s="45" customFormat="1" ht="12.75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4">
        <f t="shared" si="15"/>
        <v>0</v>
      </c>
      <c r="Y189" s="44">
        <f t="shared" si="16"/>
        <v>0</v>
      </c>
      <c r="Z189" s="44">
        <f t="shared" si="17"/>
        <v>0</v>
      </c>
    </row>
    <row r="190" spans="1:26" s="45" customFormat="1" ht="18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4">
        <f t="shared" si="15"/>
        <v>0</v>
      </c>
      <c r="Y190" s="44">
        <f t="shared" si="16"/>
        <v>0</v>
      </c>
      <c r="Z190" s="44">
        <f t="shared" si="17"/>
        <v>0</v>
      </c>
    </row>
    <row r="191" spans="1:26" s="45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4"/>
      <c r="Y191" s="44"/>
      <c r="Z191" s="44"/>
    </row>
    <row r="192" spans="1:26" s="45" customFormat="1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4"/>
      <c r="Y192" s="44"/>
      <c r="Z192" s="44"/>
    </row>
    <row r="193" spans="1:26" s="45" customFormat="1" ht="6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4"/>
      <c r="Y193" s="44"/>
      <c r="Z193" s="44"/>
    </row>
    <row r="194" spans="1:26" s="45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4"/>
      <c r="Y194" s="44"/>
      <c r="Z194" s="44"/>
    </row>
    <row r="195" spans="1:26" s="45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65"/>
      <c r="Y195" s="44"/>
      <c r="Z195" s="44"/>
    </row>
    <row r="196" spans="1:26" s="45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65"/>
      <c r="Y196" s="44"/>
      <c r="Z196" s="44"/>
    </row>
    <row r="197" spans="1:26" s="45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4"/>
      <c r="Y197" s="44"/>
      <c r="Z197" s="44"/>
    </row>
    <row r="198" spans="1:26" s="45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4"/>
      <c r="Y198" s="44"/>
      <c r="Z198" s="44"/>
    </row>
    <row r="199" spans="1:23" s="45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45" customFormat="1" ht="5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45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45" customFormat="1" ht="12.75" customHeight="1" hidden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45" customFormat="1" ht="12.75" customHeight="1" hidden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45" customFormat="1" ht="12.75" customHeight="1" hidden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45" customFormat="1" ht="12.75" customHeight="1" hidden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45" customFormat="1" ht="12.75" customHeight="1" hidden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45" customFormat="1" ht="12.75" customHeight="1" hidden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45" customFormat="1" ht="12.75" customHeight="1" hidden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45" customFormat="1" ht="12.75" customHeight="1" hidden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45" customFormat="1" ht="12.75" customHeight="1" hidden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45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45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45" customFormat="1" ht="12.75" customHeight="1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45" customFormat="1" ht="12.75" customHeight="1" hidden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45" customFormat="1" ht="12.75" customHeight="1" hidden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45" customFormat="1" ht="12.75" customHeight="1" hidden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45" customFormat="1" ht="12.75" customHeight="1" hidden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45" customFormat="1" ht="12.75" customHeight="1" hidden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45" customFormat="1" ht="12.75" customHeight="1" hidden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45" customFormat="1" ht="12.75" customHeight="1" hidden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45" customFormat="1" ht="12.75" customHeight="1" hidden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45" customFormat="1" ht="12.75" customHeight="1" hidden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45" customFormat="1" ht="12.75" customHeight="1" hidden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5" customFormat="1" ht="12.75" customHeight="1" hidden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5" customFormat="1" ht="12.75" customHeight="1" hidden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5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5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5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5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5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5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5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5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5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5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5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5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5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5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5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5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5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5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5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5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5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5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5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5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5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5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5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5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5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5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5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5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5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5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5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5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5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5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5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5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5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5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5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5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5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5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6" s="45" customFormat="1" ht="12.75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42"/>
      <c r="Y272" s="42"/>
      <c r="Z272" s="42"/>
    </row>
    <row r="273" spans="1:26" s="45" customFormat="1" ht="12.75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42"/>
      <c r="Y273" s="42"/>
      <c r="Z273" s="42"/>
    </row>
    <row r="274" spans="1:26" s="45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42"/>
      <c r="Y274" s="42"/>
      <c r="Z274" s="42"/>
    </row>
    <row r="275" spans="1:26" s="45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42"/>
      <c r="Y275" s="42"/>
      <c r="Z275" s="42"/>
    </row>
    <row r="276" spans="1:26" s="45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42"/>
      <c r="Y276" s="42"/>
      <c r="Z276" s="42"/>
    </row>
    <row r="277" spans="1:26" s="45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42"/>
      <c r="Y277" s="42"/>
      <c r="Z277" s="42"/>
    </row>
    <row r="278" spans="1:26" s="45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42"/>
      <c r="Y278" s="42"/>
      <c r="Z278" s="42"/>
    </row>
    <row r="279" spans="1:26" s="45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42"/>
      <c r="Y279" s="42"/>
      <c r="Z279" s="42"/>
    </row>
    <row r="280" spans="1:26" s="45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42"/>
      <c r="Y280" s="42"/>
      <c r="Z280" s="42"/>
    </row>
    <row r="281" spans="1:26" s="45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42"/>
      <c r="Y281" s="42"/>
      <c r="Z281" s="42"/>
    </row>
    <row r="282" spans="1:26" s="45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42"/>
      <c r="Y282" s="42"/>
      <c r="Z282" s="42"/>
    </row>
    <row r="283" spans="1:26" s="45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42"/>
      <c r="Y283" s="42"/>
      <c r="Z283" s="42"/>
    </row>
    <row r="284" spans="1:26" s="45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42"/>
      <c r="Y284" s="42"/>
      <c r="Z284" s="42"/>
    </row>
    <row r="285" spans="1:26" s="45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42"/>
      <c r="Y285" s="42"/>
      <c r="Z285" s="42"/>
    </row>
    <row r="286" spans="1:26" s="45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42"/>
      <c r="Y286" s="42"/>
      <c r="Z286" s="42"/>
    </row>
    <row r="287" spans="1:26" s="45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42"/>
      <c r="Y287" s="42"/>
      <c r="Z287" s="42"/>
    </row>
    <row r="288" spans="1:26" s="45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42"/>
      <c r="Y288" s="42"/>
      <c r="Z288" s="42"/>
    </row>
    <row r="289" spans="1:26" s="45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42"/>
      <c r="Y289" s="42"/>
      <c r="Z289" s="42"/>
    </row>
    <row r="290" spans="1:26" s="45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42"/>
      <c r="Y290" s="42"/>
      <c r="Z290" s="42"/>
    </row>
    <row r="291" spans="1:26" s="45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42"/>
      <c r="Y291" s="42"/>
      <c r="Z291" s="42"/>
    </row>
    <row r="292" spans="1:26" s="45" customFormat="1" ht="12.75">
      <c r="A292"/>
      <c r="B292"/>
      <c r="C292" s="4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42"/>
      <c r="Y292" s="42"/>
      <c r="Z292" s="42"/>
    </row>
    <row r="293" spans="1:26" s="45" customFormat="1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146"/>
      <c r="X293" s="42"/>
      <c r="Y293" s="42"/>
      <c r="Z293" s="42"/>
    </row>
    <row r="294" spans="1:26" s="45" customFormat="1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146"/>
      <c r="X294" s="42"/>
      <c r="Y294" s="42"/>
      <c r="Z294" s="42"/>
    </row>
    <row r="295" spans="1:26" s="45" customFormat="1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146"/>
      <c r="X295" s="42"/>
      <c r="Y295" s="42"/>
      <c r="Z295" s="42"/>
    </row>
    <row r="296" spans="1:26" s="45" customFormat="1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146"/>
      <c r="X296" s="42"/>
      <c r="Y296" s="42"/>
      <c r="Z296" s="42"/>
    </row>
    <row r="297" spans="1:26" s="45" customFormat="1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146"/>
      <c r="X297" s="42"/>
      <c r="Y297" s="42"/>
      <c r="Z297" s="42"/>
    </row>
    <row r="298" spans="1:26" s="45" customFormat="1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146"/>
      <c r="X298" s="42"/>
      <c r="Y298" s="42"/>
      <c r="Z298" s="42"/>
    </row>
    <row r="299" spans="1:26" s="45" customFormat="1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146"/>
      <c r="X299" s="42"/>
      <c r="Y299" s="42"/>
      <c r="Z299" s="42"/>
    </row>
    <row r="300" spans="1:26" s="45" customFormat="1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146"/>
      <c r="X300" s="42"/>
      <c r="Y300" s="42"/>
      <c r="Z300" s="42"/>
    </row>
    <row r="301" spans="1:26" s="45" customFormat="1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146"/>
      <c r="X301" s="42"/>
      <c r="Y301" s="42"/>
      <c r="Z301" s="42"/>
    </row>
    <row r="302" spans="1:26" s="45" customFormat="1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146"/>
      <c r="X302" s="42"/>
      <c r="Y302" s="42"/>
      <c r="Z302" s="42"/>
    </row>
    <row r="303" spans="1:26" s="45" customFormat="1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146"/>
      <c r="X303" s="42"/>
      <c r="Y303" s="42"/>
      <c r="Z303" s="42"/>
    </row>
    <row r="304" spans="1:26" s="45" customFormat="1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146"/>
      <c r="X304" s="42"/>
      <c r="Y304" s="42"/>
      <c r="Z304" s="42"/>
    </row>
    <row r="305" spans="1:26" s="45" customFormat="1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146"/>
      <c r="X305" s="42"/>
      <c r="Y305" s="42"/>
      <c r="Z305" s="42"/>
    </row>
    <row r="306" spans="1:26" s="45" customFormat="1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146"/>
      <c r="X306" s="42"/>
      <c r="Y306" s="42"/>
      <c r="Z306" s="42"/>
    </row>
    <row r="307" spans="1:26" s="45" customFormat="1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146"/>
      <c r="X307" s="42"/>
      <c r="Y307" s="42"/>
      <c r="Z307" s="42"/>
    </row>
    <row r="308" spans="1:26" s="45" customFormat="1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146"/>
      <c r="X308" s="42"/>
      <c r="Y308" s="42"/>
      <c r="Z308" s="42"/>
    </row>
    <row r="309" spans="1:26" s="45" customFormat="1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146"/>
      <c r="X309" s="42"/>
      <c r="Y309" s="42"/>
      <c r="Z309" s="42"/>
    </row>
    <row r="310" spans="1:26" s="45" customFormat="1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146"/>
      <c r="X310" s="42"/>
      <c r="Y310" s="42"/>
      <c r="Z310" s="42"/>
    </row>
    <row r="311" spans="1:26" s="45" customFormat="1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146"/>
      <c r="X311" s="42"/>
      <c r="Y311" s="42"/>
      <c r="Z311" s="42"/>
    </row>
    <row r="312" spans="1:26" s="45" customFormat="1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146"/>
      <c r="X312" s="42"/>
      <c r="Y312" s="42"/>
      <c r="Z312" s="42"/>
    </row>
    <row r="313" spans="1:26" s="45" customFormat="1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146"/>
      <c r="X313" s="42"/>
      <c r="Y313" s="42"/>
      <c r="Z313" s="42"/>
    </row>
    <row r="314" spans="1:26" s="45" customFormat="1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146"/>
      <c r="X314" s="42"/>
      <c r="Y314" s="42"/>
      <c r="Z314" s="42"/>
    </row>
    <row r="315" spans="1:26" s="45" customFormat="1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146"/>
      <c r="X315" s="42"/>
      <c r="Y315" s="42"/>
      <c r="Z315" s="42"/>
    </row>
    <row r="316" spans="1:26" s="45" customFormat="1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146"/>
      <c r="X316" s="42"/>
      <c r="Y316" s="42"/>
      <c r="Z316" s="42"/>
    </row>
    <row r="317" spans="1:26" s="45" customFormat="1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146"/>
      <c r="X317" s="42"/>
      <c r="Y317" s="42"/>
      <c r="Z317" s="42"/>
    </row>
    <row r="318" spans="1:26" s="45" customFormat="1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146"/>
      <c r="X318" s="42"/>
      <c r="Y318" s="42"/>
      <c r="Z318" s="42"/>
    </row>
  </sheetData>
  <mergeCells count="9">
    <mergeCell ref="B73:T73"/>
    <mergeCell ref="B15:T15"/>
    <mergeCell ref="B37:T37"/>
    <mergeCell ref="B52:T52"/>
    <mergeCell ref="V72:W72"/>
    <mergeCell ref="I10:T10"/>
    <mergeCell ref="I11:T11"/>
    <mergeCell ref="I12:T12"/>
    <mergeCell ref="V14:W14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0"/>
  <sheetViews>
    <sheetView defaultGridColor="0" colorId="22" workbookViewId="0" topLeftCell="A1">
      <selection activeCell="B50" sqref="B50"/>
    </sheetView>
  </sheetViews>
  <sheetFormatPr defaultColWidth="9.140625" defaultRowHeight="12.75"/>
  <cols>
    <col min="1" max="1" width="3.57421875" style="0" customWidth="1"/>
    <col min="2" max="2" width="16.00390625" style="0" customWidth="1"/>
    <col min="3" max="4" width="11.57421875" style="0" customWidth="1"/>
    <col min="6" max="6" width="9.140625" style="147" customWidth="1"/>
    <col min="11" max="16384" width="11.57421875" style="0" customWidth="1"/>
  </cols>
  <sheetData>
    <row r="1" spans="1:256" s="150" customFormat="1" ht="15.75" customHeight="1">
      <c r="A1" s="148"/>
      <c r="B1" s="149" t="s">
        <v>236</v>
      </c>
      <c r="IV1"/>
    </row>
    <row r="2" spans="1:256" s="150" customFormat="1" ht="17.25" customHeight="1">
      <c r="A2" s="151" t="s">
        <v>237</v>
      </c>
      <c r="B2" s="149" t="s">
        <v>238</v>
      </c>
      <c r="C2" s="152"/>
      <c r="D2" s="152"/>
      <c r="E2" s="153"/>
      <c r="F2" s="154"/>
      <c r="G2" s="153"/>
      <c r="H2" s="153"/>
      <c r="I2" s="153"/>
      <c r="J2" s="153"/>
      <c r="IV2"/>
    </row>
    <row r="3" spans="1:256" s="150" customFormat="1" ht="11.25" customHeight="1">
      <c r="A3" s="151"/>
      <c r="B3" s="149"/>
      <c r="C3" s="152"/>
      <c r="D3" s="152"/>
      <c r="E3" s="153"/>
      <c r="F3" s="154"/>
      <c r="G3" s="153"/>
      <c r="H3" s="153"/>
      <c r="I3" s="153"/>
      <c r="J3" s="153"/>
      <c r="IV3"/>
    </row>
    <row r="4" spans="1:256" s="150" customFormat="1" ht="21.75" customHeight="1">
      <c r="A4" s="151"/>
      <c r="B4" s="155" t="s">
        <v>1</v>
      </c>
      <c r="C4" s="152"/>
      <c r="D4" s="152"/>
      <c r="E4" s="153"/>
      <c r="F4" s="154"/>
      <c r="G4" s="153"/>
      <c r="H4" s="153"/>
      <c r="I4" s="153"/>
      <c r="J4" s="153"/>
      <c r="IV4"/>
    </row>
    <row r="5" spans="1:256" s="150" customFormat="1" ht="16.5" customHeight="1">
      <c r="A5" s="151"/>
      <c r="B5"/>
      <c r="C5" s="152"/>
      <c r="D5" s="152"/>
      <c r="E5" s="153"/>
      <c r="F5" s="154"/>
      <c r="G5" s="153"/>
      <c r="H5" s="153"/>
      <c r="I5" s="153"/>
      <c r="J5" s="153"/>
      <c r="IV5"/>
    </row>
    <row r="6" spans="1:256" s="150" customFormat="1" ht="15.75" customHeight="1">
      <c r="A6" s="176" t="s">
        <v>283</v>
      </c>
      <c r="B6" s="176"/>
      <c r="C6" s="176"/>
      <c r="D6" s="176"/>
      <c r="E6" s="176"/>
      <c r="F6" s="176"/>
      <c r="G6" s="176"/>
      <c r="H6" s="176"/>
      <c r="I6" s="176"/>
      <c r="J6" s="176"/>
      <c r="IV6"/>
    </row>
    <row r="7" spans="1:256" s="150" customFormat="1" ht="25.5" customHeight="1">
      <c r="A7" s="177" t="s">
        <v>239</v>
      </c>
      <c r="B7" s="177"/>
      <c r="C7" s="177"/>
      <c r="D7" s="177"/>
      <c r="E7" s="178" t="s">
        <v>240</v>
      </c>
      <c r="F7" s="178"/>
      <c r="G7" s="179" t="s">
        <v>241</v>
      </c>
      <c r="H7" s="179"/>
      <c r="I7" s="180" t="s">
        <v>242</v>
      </c>
      <c r="J7" s="180"/>
      <c r="IV7"/>
    </row>
    <row r="8" spans="1:256" s="150" customFormat="1" ht="21" customHeight="1">
      <c r="A8" s="158"/>
      <c r="B8" s="158"/>
      <c r="C8" s="158"/>
      <c r="D8" s="158"/>
      <c r="E8" s="156" t="s">
        <v>43</v>
      </c>
      <c r="F8" s="157" t="s">
        <v>45</v>
      </c>
      <c r="G8" s="156" t="s">
        <v>43</v>
      </c>
      <c r="H8" s="157" t="s">
        <v>45</v>
      </c>
      <c r="I8" s="156" t="s">
        <v>43</v>
      </c>
      <c r="J8" s="157" t="s">
        <v>45</v>
      </c>
      <c r="IV8"/>
    </row>
    <row r="9" spans="1:256" s="150" customFormat="1" ht="15.75">
      <c r="A9" s="159" t="s">
        <v>243</v>
      </c>
      <c r="B9" s="181" t="s">
        <v>244</v>
      </c>
      <c r="C9" s="181"/>
      <c r="D9" s="181"/>
      <c r="E9" s="158">
        <v>0</v>
      </c>
      <c r="F9" s="158">
        <v>0</v>
      </c>
      <c r="G9" s="158"/>
      <c r="H9" s="158"/>
      <c r="I9" s="158"/>
      <c r="J9" s="158">
        <v>0</v>
      </c>
      <c r="IV9"/>
    </row>
    <row r="10" spans="1:256" s="150" customFormat="1" ht="15.75">
      <c r="A10" s="161" t="s">
        <v>245</v>
      </c>
      <c r="B10" s="181" t="s">
        <v>246</v>
      </c>
      <c r="C10" s="181"/>
      <c r="D10" s="181"/>
      <c r="E10" s="158">
        <v>0</v>
      </c>
      <c r="F10" s="158">
        <v>0</v>
      </c>
      <c r="G10" s="158"/>
      <c r="H10" s="158"/>
      <c r="I10" s="158"/>
      <c r="J10" s="158">
        <v>0</v>
      </c>
      <c r="IV10"/>
    </row>
    <row r="11" spans="1:256" s="150" customFormat="1" ht="15.75">
      <c r="A11" s="161" t="s">
        <v>247</v>
      </c>
      <c r="B11" s="181" t="s">
        <v>248</v>
      </c>
      <c r="C11" s="181"/>
      <c r="D11" s="181"/>
      <c r="E11" s="158">
        <v>22713</v>
      </c>
      <c r="F11" s="158">
        <v>18542</v>
      </c>
      <c r="G11" s="158"/>
      <c r="H11" s="158"/>
      <c r="I11" s="158">
        <f>E11+G11</f>
        <v>22713</v>
      </c>
      <c r="J11" s="158">
        <f>F11+H11</f>
        <v>18542</v>
      </c>
      <c r="IV11"/>
    </row>
    <row r="12" spans="1:256" s="150" customFormat="1" ht="15.75">
      <c r="A12" s="162" t="s">
        <v>237</v>
      </c>
      <c r="B12" s="181" t="s">
        <v>249</v>
      </c>
      <c r="C12" s="181"/>
      <c r="D12" s="181"/>
      <c r="E12" s="158"/>
      <c r="F12" s="158"/>
      <c r="G12" s="158"/>
      <c r="H12" s="158"/>
      <c r="I12" s="158"/>
      <c r="J12" s="158"/>
      <c r="IV12"/>
    </row>
    <row r="13" spans="1:256" s="150" customFormat="1" ht="15.75">
      <c r="A13" s="162" t="s">
        <v>237</v>
      </c>
      <c r="B13" s="181" t="s">
        <v>250</v>
      </c>
      <c r="C13" s="181"/>
      <c r="D13" s="181"/>
      <c r="E13" s="163">
        <f>SUM(E14:E17)</f>
        <v>22713</v>
      </c>
      <c r="F13" s="163">
        <f aca="true" t="shared" si="0" ref="E13:J13">SUM(F14:F17)</f>
        <v>18542</v>
      </c>
      <c r="G13" s="163">
        <f t="shared" si="0"/>
        <v>0</v>
      </c>
      <c r="H13" s="163">
        <f t="shared" si="0"/>
        <v>0</v>
      </c>
      <c r="I13" s="163">
        <f t="shared" si="0"/>
        <v>22713</v>
      </c>
      <c r="J13" s="163">
        <f t="shared" si="0"/>
        <v>18542</v>
      </c>
      <c r="IV13"/>
    </row>
    <row r="14" spans="1:256" s="150" customFormat="1" ht="15.75">
      <c r="A14" s="162" t="s">
        <v>237</v>
      </c>
      <c r="B14" s="160" t="s">
        <v>237</v>
      </c>
      <c r="C14" s="181" t="s">
        <v>251</v>
      </c>
      <c r="D14" s="181"/>
      <c r="E14" s="158">
        <v>0</v>
      </c>
      <c r="F14" s="158">
        <v>0</v>
      </c>
      <c r="G14" s="158"/>
      <c r="H14" s="158"/>
      <c r="I14" s="158">
        <f aca="true" t="shared" si="1" ref="I14:J19">E14+G14</f>
        <v>0</v>
      </c>
      <c r="J14" s="158">
        <f t="shared" si="1"/>
        <v>0</v>
      </c>
      <c r="IV14"/>
    </row>
    <row r="15" spans="1:256" s="150" customFormat="1" ht="15.75">
      <c r="A15" s="162" t="s">
        <v>237</v>
      </c>
      <c r="B15" s="160" t="s">
        <v>237</v>
      </c>
      <c r="C15" s="181" t="s">
        <v>252</v>
      </c>
      <c r="D15" s="181"/>
      <c r="E15" s="158">
        <v>22711</v>
      </c>
      <c r="F15" s="158">
        <v>18541</v>
      </c>
      <c r="G15" s="158"/>
      <c r="H15" s="158"/>
      <c r="I15" s="158">
        <f t="shared" si="1"/>
        <v>22711</v>
      </c>
      <c r="J15" s="158">
        <f t="shared" si="1"/>
        <v>18541</v>
      </c>
      <c r="IV15"/>
    </row>
    <row r="16" spans="1:256" s="150" customFormat="1" ht="15.75">
      <c r="A16" s="162" t="s">
        <v>237</v>
      </c>
      <c r="B16" s="160" t="s">
        <v>237</v>
      </c>
      <c r="C16" s="181" t="s">
        <v>253</v>
      </c>
      <c r="D16" s="181"/>
      <c r="E16" s="158">
        <v>0</v>
      </c>
      <c r="F16" s="158">
        <v>0</v>
      </c>
      <c r="G16" s="158"/>
      <c r="H16" s="158"/>
      <c r="I16" s="158">
        <f t="shared" si="1"/>
        <v>0</v>
      </c>
      <c r="J16" s="158">
        <f t="shared" si="1"/>
        <v>0</v>
      </c>
      <c r="IV16"/>
    </row>
    <row r="17" spans="1:256" s="150" customFormat="1" ht="15.75">
      <c r="A17" s="162" t="s">
        <v>237</v>
      </c>
      <c r="B17" s="160" t="s">
        <v>237</v>
      </c>
      <c r="C17" s="181" t="s">
        <v>254</v>
      </c>
      <c r="D17" s="181"/>
      <c r="E17" s="158">
        <v>2</v>
      </c>
      <c r="F17" s="158">
        <v>1</v>
      </c>
      <c r="G17" s="158"/>
      <c r="H17" s="158"/>
      <c r="I17" s="158">
        <f t="shared" si="1"/>
        <v>2</v>
      </c>
      <c r="J17" s="158">
        <f t="shared" si="1"/>
        <v>1</v>
      </c>
      <c r="IV17"/>
    </row>
    <row r="18" spans="1:256" s="150" customFormat="1" ht="15.75">
      <c r="A18" s="161" t="s">
        <v>255</v>
      </c>
      <c r="B18" s="181" t="s">
        <v>256</v>
      </c>
      <c r="C18" s="181"/>
      <c r="D18" s="181"/>
      <c r="E18" s="158">
        <v>24</v>
      </c>
      <c r="F18" s="158">
        <v>121</v>
      </c>
      <c r="G18" s="158"/>
      <c r="H18" s="158"/>
      <c r="I18" s="158">
        <f t="shared" si="1"/>
        <v>24</v>
      </c>
      <c r="J18" s="158">
        <f t="shared" si="1"/>
        <v>121</v>
      </c>
      <c r="IV18"/>
    </row>
    <row r="19" spans="1:256" s="150" customFormat="1" ht="15.75">
      <c r="A19" s="161" t="s">
        <v>257</v>
      </c>
      <c r="B19" s="181" t="s">
        <v>258</v>
      </c>
      <c r="C19" s="181"/>
      <c r="D19" s="181"/>
      <c r="E19" s="158"/>
      <c r="F19" s="158"/>
      <c r="G19" s="158"/>
      <c r="H19" s="158"/>
      <c r="I19" s="158">
        <f t="shared" si="1"/>
        <v>0</v>
      </c>
      <c r="J19" s="158">
        <f t="shared" si="1"/>
        <v>0</v>
      </c>
      <c r="IV19"/>
    </row>
    <row r="20" spans="1:256" s="150" customFormat="1" ht="15.75">
      <c r="A20" s="162" t="s">
        <v>237</v>
      </c>
      <c r="B20" s="181" t="s">
        <v>249</v>
      </c>
      <c r="C20" s="181"/>
      <c r="D20" s="181"/>
      <c r="E20" s="158"/>
      <c r="F20" s="158"/>
      <c r="G20" s="158"/>
      <c r="H20" s="158"/>
      <c r="I20" s="158"/>
      <c r="J20" s="158"/>
      <c r="IV20"/>
    </row>
    <row r="21" spans="1:256" s="150" customFormat="1" ht="15.75">
      <c r="A21" s="162" t="s">
        <v>237</v>
      </c>
      <c r="B21" s="181" t="s">
        <v>250</v>
      </c>
      <c r="C21" s="181"/>
      <c r="D21" s="181"/>
      <c r="E21" s="163">
        <f>SUM(E22:E25)</f>
        <v>0</v>
      </c>
      <c r="F21" s="163">
        <f aca="true" t="shared" si="2" ref="E21:J21">SUM(F22:F25)</f>
        <v>0</v>
      </c>
      <c r="G21" s="163">
        <f t="shared" si="2"/>
        <v>0</v>
      </c>
      <c r="H21" s="163">
        <f t="shared" si="2"/>
        <v>0</v>
      </c>
      <c r="I21" s="163">
        <f t="shared" si="2"/>
        <v>0</v>
      </c>
      <c r="J21" s="163">
        <f t="shared" si="2"/>
        <v>0</v>
      </c>
      <c r="IV21"/>
    </row>
    <row r="22" spans="1:256" s="150" customFormat="1" ht="15.75">
      <c r="A22" s="162" t="s">
        <v>237</v>
      </c>
      <c r="B22" s="160" t="s">
        <v>237</v>
      </c>
      <c r="C22" s="181" t="s">
        <v>251</v>
      </c>
      <c r="D22" s="181"/>
      <c r="E22" s="158"/>
      <c r="F22" s="158"/>
      <c r="G22" s="158"/>
      <c r="H22" s="158"/>
      <c r="I22" s="158"/>
      <c r="J22" s="158"/>
      <c r="IV22"/>
    </row>
    <row r="23" spans="1:256" s="150" customFormat="1" ht="15.75">
      <c r="A23" s="162" t="s">
        <v>237</v>
      </c>
      <c r="B23" s="160" t="s">
        <v>237</v>
      </c>
      <c r="C23" s="181" t="s">
        <v>252</v>
      </c>
      <c r="D23" s="181"/>
      <c r="G23" s="158"/>
      <c r="H23" s="158"/>
      <c r="I23" s="158"/>
      <c r="J23" s="158"/>
      <c r="IV23"/>
    </row>
    <row r="24" spans="1:256" s="150" customFormat="1" ht="15.75">
      <c r="A24" s="162" t="s">
        <v>237</v>
      </c>
      <c r="B24" s="160" t="s">
        <v>237</v>
      </c>
      <c r="C24" s="181" t="s">
        <v>253</v>
      </c>
      <c r="D24" s="181"/>
      <c r="E24" s="158"/>
      <c r="F24" s="158"/>
      <c r="G24" s="158"/>
      <c r="H24" s="158"/>
      <c r="I24" s="158"/>
      <c r="J24" s="158"/>
      <c r="IV24"/>
    </row>
    <row r="25" spans="1:256" s="150" customFormat="1" ht="15.75">
      <c r="A25" s="162" t="s">
        <v>237</v>
      </c>
      <c r="B25" s="160" t="s">
        <v>237</v>
      </c>
      <c r="C25" s="181" t="s">
        <v>254</v>
      </c>
      <c r="D25" s="181"/>
      <c r="E25" s="158">
        <v>0</v>
      </c>
      <c r="F25" s="158">
        <v>0</v>
      </c>
      <c r="G25" s="158"/>
      <c r="H25" s="158"/>
      <c r="I25" s="158"/>
      <c r="J25" s="158">
        <v>0</v>
      </c>
      <c r="IV25"/>
    </row>
    <row r="26" spans="1:256" s="150" customFormat="1" ht="15.75">
      <c r="A26" s="161" t="s">
        <v>259</v>
      </c>
      <c r="B26" s="181" t="s">
        <v>260</v>
      </c>
      <c r="C26" s="181"/>
      <c r="D26" s="181"/>
      <c r="E26" s="158">
        <v>48</v>
      </c>
      <c r="F26" s="158"/>
      <c r="G26" s="158"/>
      <c r="H26" s="158"/>
      <c r="I26" s="158">
        <f>E26+G26</f>
        <v>48</v>
      </c>
      <c r="J26" s="158">
        <f>F26+H26</f>
        <v>0</v>
      </c>
      <c r="IV26"/>
    </row>
    <row r="27" spans="1:256" s="150" customFormat="1" ht="15.75">
      <c r="A27" s="162" t="s">
        <v>261</v>
      </c>
      <c r="B27" s="181" t="s">
        <v>262</v>
      </c>
      <c r="C27" s="181"/>
      <c r="D27" s="181"/>
      <c r="E27" s="163">
        <f aca="true" t="shared" si="3" ref="E27:J27">E9+E10+E11+E18+E19+E26</f>
        <v>22785</v>
      </c>
      <c r="F27" s="163">
        <f t="shared" si="3"/>
        <v>18663</v>
      </c>
      <c r="G27" s="163">
        <f t="shared" si="3"/>
        <v>0</v>
      </c>
      <c r="H27" s="163">
        <f t="shared" si="3"/>
        <v>0</v>
      </c>
      <c r="I27" s="163">
        <f t="shared" si="3"/>
        <v>22785</v>
      </c>
      <c r="J27" s="163">
        <f t="shared" si="3"/>
        <v>18663</v>
      </c>
      <c r="IV27"/>
    </row>
    <row r="28" spans="1:256" s="150" customFormat="1" ht="15.75">
      <c r="A28" s="161" t="s">
        <v>263</v>
      </c>
      <c r="B28" s="181" t="s">
        <v>264</v>
      </c>
      <c r="C28" s="181"/>
      <c r="D28" s="181"/>
      <c r="E28" s="158">
        <v>3814</v>
      </c>
      <c r="F28" s="158">
        <v>4922</v>
      </c>
      <c r="G28" s="158"/>
      <c r="H28" s="158">
        <v>0</v>
      </c>
      <c r="I28" s="158">
        <f aca="true" t="shared" si="4" ref="I28:J33">E28+G28</f>
        <v>3814</v>
      </c>
      <c r="J28" s="158">
        <f t="shared" si="4"/>
        <v>4922</v>
      </c>
      <c r="IV28"/>
    </row>
    <row r="29" spans="1:256" s="150" customFormat="1" ht="15.75">
      <c r="A29" s="161" t="s">
        <v>265</v>
      </c>
      <c r="B29" s="181" t="s">
        <v>266</v>
      </c>
      <c r="C29" s="181"/>
      <c r="D29" s="181"/>
      <c r="E29" s="158">
        <v>13355</v>
      </c>
      <c r="F29" s="158">
        <v>14003</v>
      </c>
      <c r="G29" s="158"/>
      <c r="H29" s="158">
        <v>0</v>
      </c>
      <c r="I29" s="158">
        <f t="shared" si="4"/>
        <v>13355</v>
      </c>
      <c r="J29" s="158">
        <f t="shared" si="4"/>
        <v>14003</v>
      </c>
      <c r="IV29"/>
    </row>
    <row r="30" spans="1:256" s="150" customFormat="1" ht="15.75">
      <c r="A30" s="161" t="s">
        <v>267</v>
      </c>
      <c r="B30" s="181" t="s">
        <v>268</v>
      </c>
      <c r="C30" s="181"/>
      <c r="D30" s="181"/>
      <c r="E30" s="158">
        <v>1418</v>
      </c>
      <c r="F30" s="158">
        <v>944</v>
      </c>
      <c r="G30" s="158"/>
      <c r="H30" s="158">
        <v>0</v>
      </c>
      <c r="I30" s="158">
        <f t="shared" si="4"/>
        <v>1418</v>
      </c>
      <c r="J30" s="158">
        <f t="shared" si="4"/>
        <v>944</v>
      </c>
      <c r="IV30"/>
    </row>
    <row r="31" spans="1:256" s="150" customFormat="1" ht="15.75">
      <c r="A31" s="161" t="s">
        <v>64</v>
      </c>
      <c r="B31" s="181" t="s">
        <v>269</v>
      </c>
      <c r="C31" s="181"/>
      <c r="D31" s="181"/>
      <c r="E31" s="158">
        <v>18</v>
      </c>
      <c r="F31" s="158">
        <v>145</v>
      </c>
      <c r="G31" s="158"/>
      <c r="H31" s="158">
        <v>0</v>
      </c>
      <c r="I31" s="158">
        <f t="shared" si="4"/>
        <v>18</v>
      </c>
      <c r="J31" s="158">
        <f t="shared" si="4"/>
        <v>145</v>
      </c>
      <c r="IV31"/>
    </row>
    <row r="32" spans="1:256" s="150" customFormat="1" ht="15.75">
      <c r="A32" s="161" t="s">
        <v>66</v>
      </c>
      <c r="B32" s="181" t="s">
        <v>270</v>
      </c>
      <c r="C32" s="181"/>
      <c r="D32" s="181"/>
      <c r="E32" s="158">
        <v>352</v>
      </c>
      <c r="F32" s="158">
        <v>8</v>
      </c>
      <c r="G32" s="158"/>
      <c r="H32" s="158"/>
      <c r="I32" s="158">
        <f t="shared" si="4"/>
        <v>352</v>
      </c>
      <c r="J32" s="158">
        <f t="shared" si="4"/>
        <v>8</v>
      </c>
      <c r="IV32"/>
    </row>
    <row r="33" spans="1:256" s="150" customFormat="1" ht="15.75">
      <c r="A33" s="161" t="s">
        <v>68</v>
      </c>
      <c r="B33" s="181" t="s">
        <v>271</v>
      </c>
      <c r="C33" s="181"/>
      <c r="D33" s="181"/>
      <c r="E33" s="158"/>
      <c r="F33" s="158"/>
      <c r="G33" s="158"/>
      <c r="H33" s="158"/>
      <c r="I33" s="158">
        <f t="shared" si="4"/>
        <v>0</v>
      </c>
      <c r="J33" s="158">
        <f t="shared" si="4"/>
        <v>0</v>
      </c>
      <c r="IV33"/>
    </row>
    <row r="34" spans="1:256" s="150" customFormat="1" ht="15.75">
      <c r="A34" s="162" t="s">
        <v>272</v>
      </c>
      <c r="B34" s="181" t="s">
        <v>273</v>
      </c>
      <c r="C34" s="181"/>
      <c r="D34" s="181"/>
      <c r="E34" s="163">
        <f aca="true" t="shared" si="5" ref="E34:J34">E28+E29+E30+E31+E32+E33</f>
        <v>18957</v>
      </c>
      <c r="F34" s="163">
        <f t="shared" si="5"/>
        <v>20022</v>
      </c>
      <c r="G34" s="163">
        <f t="shared" si="5"/>
        <v>0</v>
      </c>
      <c r="H34" s="163">
        <f t="shared" si="5"/>
        <v>0</v>
      </c>
      <c r="I34" s="163">
        <f t="shared" si="5"/>
        <v>18957</v>
      </c>
      <c r="J34" s="163">
        <f t="shared" si="5"/>
        <v>20022</v>
      </c>
      <c r="IV34"/>
    </row>
    <row r="35" spans="1:256" s="150" customFormat="1" ht="15.75">
      <c r="A35" s="162" t="s">
        <v>274</v>
      </c>
      <c r="B35" s="181" t="s">
        <v>275</v>
      </c>
      <c r="C35" s="181"/>
      <c r="D35" s="181"/>
      <c r="E35" s="163">
        <f aca="true" t="shared" si="6" ref="E35:J35">E27-E34</f>
        <v>3828</v>
      </c>
      <c r="F35" s="163">
        <f t="shared" si="6"/>
        <v>-1359</v>
      </c>
      <c r="G35" s="163">
        <f t="shared" si="6"/>
        <v>0</v>
      </c>
      <c r="H35" s="163">
        <f t="shared" si="6"/>
        <v>0</v>
      </c>
      <c r="I35" s="163">
        <f t="shared" si="6"/>
        <v>3828</v>
      </c>
      <c r="J35" s="163">
        <f t="shared" si="6"/>
        <v>-1359</v>
      </c>
      <c r="IV35"/>
    </row>
    <row r="36" spans="1:256" s="150" customFormat="1" ht="15.75">
      <c r="A36" s="162" t="s">
        <v>276</v>
      </c>
      <c r="B36" s="181" t="s">
        <v>277</v>
      </c>
      <c r="C36" s="181"/>
      <c r="D36" s="181"/>
      <c r="E36" s="158">
        <v>0</v>
      </c>
      <c r="F36" s="158">
        <v>0</v>
      </c>
      <c r="G36" s="158"/>
      <c r="H36" s="158"/>
      <c r="I36" s="158"/>
      <c r="J36" s="158">
        <v>0</v>
      </c>
      <c r="IV36"/>
    </row>
    <row r="37" spans="1:256" s="150" customFormat="1" ht="15.75">
      <c r="A37" s="162" t="s">
        <v>278</v>
      </c>
      <c r="B37" s="181" t="s">
        <v>279</v>
      </c>
      <c r="C37" s="181"/>
      <c r="D37" s="181"/>
      <c r="E37" s="158"/>
      <c r="F37" s="158"/>
      <c r="G37" s="158"/>
      <c r="H37" s="158"/>
      <c r="I37" s="158"/>
      <c r="J37" s="158"/>
      <c r="IV37"/>
    </row>
    <row r="38" spans="1:256" s="150" customFormat="1" ht="15.75">
      <c r="A38" s="162" t="s">
        <v>280</v>
      </c>
      <c r="B38" s="181" t="s">
        <v>281</v>
      </c>
      <c r="C38" s="181"/>
      <c r="D38" s="181"/>
      <c r="E38" s="163">
        <f aca="true" t="shared" si="7" ref="E38:J38">E35-E36-E37</f>
        <v>3828</v>
      </c>
      <c r="F38" s="163">
        <f t="shared" si="7"/>
        <v>-1359</v>
      </c>
      <c r="G38" s="163">
        <f t="shared" si="7"/>
        <v>0</v>
      </c>
      <c r="H38" s="163">
        <f t="shared" si="7"/>
        <v>0</v>
      </c>
      <c r="I38" s="163">
        <f t="shared" si="7"/>
        <v>3828</v>
      </c>
      <c r="J38" s="163">
        <f t="shared" si="7"/>
        <v>-1359</v>
      </c>
      <c r="IV38"/>
    </row>
    <row r="39" spans="1:256" s="150" customFormat="1" ht="15">
      <c r="A39" s="164"/>
      <c r="IV39"/>
    </row>
    <row r="40" spans="1:256" s="150" customFormat="1" ht="15">
      <c r="A40" s="164"/>
      <c r="IV40"/>
    </row>
    <row r="41" spans="1:256" s="150" customFormat="1" ht="15">
      <c r="A41" s="164" t="s">
        <v>284</v>
      </c>
      <c r="IV41"/>
    </row>
    <row r="42" spans="1:256" s="150" customFormat="1" ht="15">
      <c r="A42" s="164"/>
      <c r="G42" s="150" t="s">
        <v>282</v>
      </c>
      <c r="IV42"/>
    </row>
    <row r="43" spans="1:256" s="150" customFormat="1" ht="15">
      <c r="A43" s="164"/>
      <c r="IV43"/>
    </row>
    <row r="44" spans="1:256" s="150" customFormat="1" ht="15">
      <c r="A44" s="164"/>
      <c r="IV44"/>
    </row>
    <row r="45" spans="1:256" s="150" customFormat="1" ht="15">
      <c r="A45" s="164"/>
      <c r="IV45"/>
    </row>
    <row r="46" spans="1:256" s="150" customFormat="1" ht="15">
      <c r="A46" s="164"/>
      <c r="IV46"/>
    </row>
    <row r="47" spans="1:256" s="150" customFormat="1" ht="15">
      <c r="A47" s="164"/>
      <c r="IV47"/>
    </row>
    <row r="48" spans="1:256" s="150" customFormat="1" ht="15">
      <c r="A48" s="164"/>
      <c r="IV48"/>
    </row>
    <row r="49" spans="1:256" s="150" customFormat="1" ht="15">
      <c r="A49" s="164"/>
      <c r="IV49"/>
    </row>
    <row r="50" spans="1:256" s="150" customFormat="1" ht="15">
      <c r="A50" s="164"/>
      <c r="IV50"/>
    </row>
    <row r="51" spans="1:256" s="150" customFormat="1" ht="15">
      <c r="A51" s="164"/>
      <c r="IV51"/>
    </row>
    <row r="52" spans="1:256" s="150" customFormat="1" ht="15">
      <c r="A52" s="164"/>
      <c r="IV52"/>
    </row>
    <row r="53" spans="1:256" s="150" customFormat="1" ht="15">
      <c r="A53" s="164"/>
      <c r="IV53"/>
    </row>
    <row r="54" spans="1:256" s="150" customFormat="1" ht="15">
      <c r="A54" s="164"/>
      <c r="IV54"/>
    </row>
    <row r="55" spans="1:256" s="150" customFormat="1" ht="15">
      <c r="A55" s="164"/>
      <c r="IV55"/>
    </row>
    <row r="56" spans="1:256" s="150" customFormat="1" ht="15">
      <c r="A56" s="164"/>
      <c r="IV56"/>
    </row>
    <row r="57" spans="1:256" s="150" customFormat="1" ht="15">
      <c r="A57" s="164"/>
      <c r="IV57"/>
    </row>
    <row r="58" spans="1:256" s="150" customFormat="1" ht="15">
      <c r="A58" s="164"/>
      <c r="IV58"/>
    </row>
    <row r="59" spans="1:256" s="150" customFormat="1" ht="15">
      <c r="A59" s="164"/>
      <c r="IV59"/>
    </row>
    <row r="60" spans="1:256" s="150" customFormat="1" ht="15">
      <c r="A60" s="164"/>
      <c r="IV60"/>
    </row>
    <row r="61" spans="1:256" s="150" customFormat="1" ht="15">
      <c r="A61" s="164"/>
      <c r="IV61"/>
    </row>
    <row r="62" spans="1:256" s="150" customFormat="1" ht="15">
      <c r="A62" s="164"/>
      <c r="IV62"/>
    </row>
    <row r="63" spans="1:256" s="150" customFormat="1" ht="15">
      <c r="A63" s="164"/>
      <c r="IV63"/>
    </row>
    <row r="64" spans="1:256" s="150" customFormat="1" ht="15">
      <c r="A64" s="164"/>
      <c r="IV64"/>
    </row>
    <row r="65" spans="1:256" s="150" customFormat="1" ht="15">
      <c r="A65" s="164"/>
      <c r="IV65"/>
    </row>
    <row r="66" spans="1:256" s="150" customFormat="1" ht="15">
      <c r="A66" s="164"/>
      <c r="IV66"/>
    </row>
    <row r="67" spans="1:256" s="150" customFormat="1" ht="15">
      <c r="A67" s="164"/>
      <c r="IV67"/>
    </row>
    <row r="68" spans="1:256" s="150" customFormat="1" ht="15">
      <c r="A68" s="164"/>
      <c r="IV68"/>
    </row>
    <row r="69" spans="1:256" s="150" customFormat="1" ht="15">
      <c r="A69" s="164"/>
      <c r="IV69"/>
    </row>
    <row r="70" spans="1:256" s="150" customFormat="1" ht="15">
      <c r="A70" s="164"/>
      <c r="IV70"/>
    </row>
    <row r="71" spans="1:256" s="150" customFormat="1" ht="15">
      <c r="A71" s="164"/>
      <c r="IV71"/>
    </row>
    <row r="72" spans="1:256" s="150" customFormat="1" ht="15">
      <c r="A72" s="164"/>
      <c r="IV72"/>
    </row>
    <row r="73" spans="1:256" s="150" customFormat="1" ht="15">
      <c r="A73" s="164"/>
      <c r="IV73"/>
    </row>
    <row r="74" spans="1:256" s="150" customFormat="1" ht="15">
      <c r="A74" s="164"/>
      <c r="IV74"/>
    </row>
    <row r="75" spans="1:256" s="150" customFormat="1" ht="15">
      <c r="A75" s="164"/>
      <c r="IV75"/>
    </row>
    <row r="76" spans="1:256" s="150" customFormat="1" ht="15">
      <c r="A76" s="164"/>
      <c r="IV76"/>
    </row>
    <row r="77" spans="1:256" s="150" customFormat="1" ht="15">
      <c r="A77" s="164"/>
      <c r="IV77"/>
    </row>
    <row r="78" spans="1:256" s="150" customFormat="1" ht="15">
      <c r="A78" s="164"/>
      <c r="IV78"/>
    </row>
    <row r="79" spans="1:256" s="150" customFormat="1" ht="15">
      <c r="A79" s="164"/>
      <c r="IV79"/>
    </row>
    <row r="80" spans="1:256" s="150" customFormat="1" ht="15">
      <c r="A80" s="164"/>
      <c r="IV80"/>
    </row>
    <row r="81" spans="1:256" s="150" customFormat="1" ht="15">
      <c r="A81" s="164"/>
      <c r="IV81"/>
    </row>
    <row r="82" spans="1:256" s="150" customFormat="1" ht="15">
      <c r="A82" s="164"/>
      <c r="IV82"/>
    </row>
    <row r="83" spans="1:256" s="150" customFormat="1" ht="15">
      <c r="A83" s="164"/>
      <c r="IV83"/>
    </row>
    <row r="84" spans="1:256" s="150" customFormat="1" ht="15">
      <c r="A84" s="164"/>
      <c r="IV84"/>
    </row>
    <row r="85" spans="1:256" s="150" customFormat="1" ht="15">
      <c r="A85" s="164"/>
      <c r="IV85"/>
    </row>
    <row r="86" spans="1:256" s="150" customFormat="1" ht="15">
      <c r="A86" s="164"/>
      <c r="IV86"/>
    </row>
    <row r="87" spans="1:256" s="150" customFormat="1" ht="15">
      <c r="A87" s="164"/>
      <c r="IV87"/>
    </row>
    <row r="88" spans="1:256" s="150" customFormat="1" ht="15">
      <c r="A88" s="164"/>
      <c r="IV88"/>
    </row>
    <row r="89" spans="1:256" s="150" customFormat="1" ht="15">
      <c r="A89" s="164"/>
      <c r="IV89"/>
    </row>
    <row r="90" spans="1:256" s="150" customFormat="1" ht="15">
      <c r="A90" s="164"/>
      <c r="IV90"/>
    </row>
    <row r="91" spans="1:256" s="150" customFormat="1" ht="15">
      <c r="A91" s="164"/>
      <c r="IV91"/>
    </row>
    <row r="92" spans="1:256" s="150" customFormat="1" ht="15">
      <c r="A92" s="164"/>
      <c r="IV92"/>
    </row>
    <row r="93" spans="1:256" s="150" customFormat="1" ht="15">
      <c r="A93" s="164"/>
      <c r="IV93"/>
    </row>
    <row r="94" spans="1:256" s="150" customFormat="1" ht="15">
      <c r="A94" s="164"/>
      <c r="IV94"/>
    </row>
    <row r="95" spans="1:256" s="150" customFormat="1" ht="15">
      <c r="A95" s="164"/>
      <c r="IV95"/>
    </row>
    <row r="96" spans="1:256" s="150" customFormat="1" ht="15">
      <c r="A96" s="164"/>
      <c r="IV96"/>
    </row>
    <row r="97" spans="1:256" s="150" customFormat="1" ht="15">
      <c r="A97" s="164"/>
      <c r="IV97"/>
    </row>
    <row r="98" spans="1:256" s="150" customFormat="1" ht="15">
      <c r="A98" s="164"/>
      <c r="IV98"/>
    </row>
    <row r="99" spans="1:256" s="150" customFormat="1" ht="15">
      <c r="A99" s="164"/>
      <c r="IV99"/>
    </row>
    <row r="100" spans="1:256" s="150" customFormat="1" ht="15">
      <c r="A100" s="164"/>
      <c r="IV100"/>
    </row>
    <row r="101" spans="1:256" s="150" customFormat="1" ht="15">
      <c r="A101" s="164"/>
      <c r="IV101"/>
    </row>
    <row r="102" spans="1:256" s="150" customFormat="1" ht="15">
      <c r="A102" s="164"/>
      <c r="IV102"/>
    </row>
    <row r="103" spans="1:256" s="150" customFormat="1" ht="15">
      <c r="A103" s="164"/>
      <c r="IV103"/>
    </row>
    <row r="104" spans="1:256" s="150" customFormat="1" ht="15">
      <c r="A104" s="164"/>
      <c r="IV104"/>
    </row>
    <row r="105" spans="1:256" s="150" customFormat="1" ht="15">
      <c r="A105" s="164"/>
      <c r="IV105"/>
    </row>
    <row r="106" spans="1:256" s="150" customFormat="1" ht="15">
      <c r="A106" s="164"/>
      <c r="IV106"/>
    </row>
    <row r="107" spans="1:256" s="150" customFormat="1" ht="15">
      <c r="A107" s="164"/>
      <c r="IV107"/>
    </row>
    <row r="108" spans="1:256" s="150" customFormat="1" ht="15">
      <c r="A108" s="164"/>
      <c r="IV108"/>
    </row>
    <row r="109" spans="1:256" s="150" customFormat="1" ht="15">
      <c r="A109" s="164"/>
      <c r="IV109"/>
    </row>
    <row r="110" spans="1:256" s="150" customFormat="1" ht="15">
      <c r="A110" s="164"/>
      <c r="IV110"/>
    </row>
    <row r="111" spans="1:256" s="150" customFormat="1" ht="15">
      <c r="A111" s="164"/>
      <c r="IV111"/>
    </row>
    <row r="112" spans="1:256" s="150" customFormat="1" ht="15">
      <c r="A112" s="164"/>
      <c r="IV112"/>
    </row>
    <row r="113" spans="1:256" s="150" customFormat="1" ht="15">
      <c r="A113" s="164"/>
      <c r="IV113"/>
    </row>
    <row r="114" spans="1:256" s="150" customFormat="1" ht="15">
      <c r="A114" s="164"/>
      <c r="IV114"/>
    </row>
    <row r="115" spans="1:256" s="150" customFormat="1" ht="15">
      <c r="A115" s="164"/>
      <c r="IV115"/>
    </row>
    <row r="116" spans="1:256" s="150" customFormat="1" ht="15">
      <c r="A116" s="164"/>
      <c r="IV116"/>
    </row>
    <row r="117" spans="1:256" s="150" customFormat="1" ht="15">
      <c r="A117" s="164"/>
      <c r="IV117"/>
    </row>
    <row r="118" spans="1:256" s="150" customFormat="1" ht="15">
      <c r="A118" s="164"/>
      <c r="IV118"/>
    </row>
    <row r="119" spans="1:256" s="150" customFormat="1" ht="15">
      <c r="A119" s="164"/>
      <c r="IV119"/>
    </row>
    <row r="120" spans="1:256" s="150" customFormat="1" ht="15">
      <c r="A120" s="164"/>
      <c r="IV120"/>
    </row>
    <row r="121" spans="1:256" s="150" customFormat="1" ht="15">
      <c r="A121" s="164"/>
      <c r="IV121"/>
    </row>
    <row r="122" spans="1:256" s="150" customFormat="1" ht="15">
      <c r="A122" s="164"/>
      <c r="IV122"/>
    </row>
    <row r="123" spans="1:256" s="150" customFormat="1" ht="15">
      <c r="A123" s="164"/>
      <c r="IV123"/>
    </row>
    <row r="124" spans="1:256" s="150" customFormat="1" ht="15">
      <c r="A124" s="164"/>
      <c r="IV124"/>
    </row>
    <row r="125" spans="1:256" s="150" customFormat="1" ht="15">
      <c r="A125" s="164"/>
      <c r="IV125"/>
    </row>
    <row r="126" spans="1:256" s="150" customFormat="1" ht="15">
      <c r="A126" s="164"/>
      <c r="IV126"/>
    </row>
    <row r="127" spans="1:256" s="150" customFormat="1" ht="15">
      <c r="A127" s="164"/>
      <c r="IV127"/>
    </row>
    <row r="128" spans="1:256" s="150" customFormat="1" ht="15">
      <c r="A128" s="164"/>
      <c r="IV128"/>
    </row>
    <row r="129" spans="1:256" s="150" customFormat="1" ht="15">
      <c r="A129" s="164"/>
      <c r="IV129"/>
    </row>
    <row r="130" spans="1:256" s="150" customFormat="1" ht="15">
      <c r="A130" s="164"/>
      <c r="IV130"/>
    </row>
    <row r="131" spans="1:256" s="150" customFormat="1" ht="15">
      <c r="A131" s="164"/>
      <c r="IV131"/>
    </row>
    <row r="132" spans="1:256" s="150" customFormat="1" ht="15">
      <c r="A132" s="164"/>
      <c r="IV132"/>
    </row>
    <row r="133" spans="1:256" s="150" customFormat="1" ht="15">
      <c r="A133" s="164"/>
      <c r="IV133"/>
    </row>
    <row r="134" spans="1:256" s="150" customFormat="1" ht="15">
      <c r="A134" s="164"/>
      <c r="IV134"/>
    </row>
    <row r="135" spans="1:256" s="150" customFormat="1" ht="15">
      <c r="A135" s="164"/>
      <c r="IV135"/>
    </row>
    <row r="136" spans="1:256" s="150" customFormat="1" ht="15">
      <c r="A136" s="164"/>
      <c r="IV136"/>
    </row>
    <row r="137" spans="1:256" s="150" customFormat="1" ht="15">
      <c r="A137" s="164"/>
      <c r="IV137"/>
    </row>
    <row r="138" spans="1:256" s="150" customFormat="1" ht="15">
      <c r="A138" s="164"/>
      <c r="IV138"/>
    </row>
    <row r="139" spans="1:256" s="150" customFormat="1" ht="15">
      <c r="A139" s="164"/>
      <c r="IV139"/>
    </row>
    <row r="140" spans="1:256" s="150" customFormat="1" ht="15">
      <c r="A140" s="164"/>
      <c r="IV140"/>
    </row>
    <row r="141" spans="1:256" s="150" customFormat="1" ht="15">
      <c r="A141" s="164"/>
      <c r="IV141"/>
    </row>
    <row r="142" spans="1:256" s="150" customFormat="1" ht="15">
      <c r="A142" s="164"/>
      <c r="IV142"/>
    </row>
    <row r="143" spans="1:256" s="150" customFormat="1" ht="15">
      <c r="A143" s="164"/>
      <c r="IV143"/>
    </row>
    <row r="144" spans="1:256" s="150" customFormat="1" ht="15">
      <c r="A144" s="164"/>
      <c r="IV144"/>
    </row>
    <row r="145" spans="1:256" s="150" customFormat="1" ht="15">
      <c r="A145" s="164"/>
      <c r="IV145"/>
    </row>
    <row r="146" spans="1:256" s="150" customFormat="1" ht="15">
      <c r="A146" s="164"/>
      <c r="IV146"/>
    </row>
    <row r="147" spans="1:256" s="150" customFormat="1" ht="15">
      <c r="A147" s="164"/>
      <c r="IV147"/>
    </row>
    <row r="148" spans="1:256" s="150" customFormat="1" ht="15">
      <c r="A148" s="164"/>
      <c r="IV148"/>
    </row>
    <row r="149" spans="1:256" s="150" customFormat="1" ht="15">
      <c r="A149" s="164"/>
      <c r="IV149"/>
    </row>
    <row r="150" spans="1:256" s="150" customFormat="1" ht="15">
      <c r="A150" s="164"/>
      <c r="IV150"/>
    </row>
    <row r="151" spans="1:256" s="150" customFormat="1" ht="15">
      <c r="A151" s="164"/>
      <c r="IV151"/>
    </row>
    <row r="152" spans="1:256" s="150" customFormat="1" ht="15">
      <c r="A152" s="164"/>
      <c r="IV152"/>
    </row>
    <row r="153" spans="1:256" s="150" customFormat="1" ht="15">
      <c r="A153" s="164"/>
      <c r="IV153"/>
    </row>
    <row r="154" spans="1:256" s="150" customFormat="1" ht="15">
      <c r="A154" s="164"/>
      <c r="IV154"/>
    </row>
    <row r="155" spans="1:256" s="150" customFormat="1" ht="15">
      <c r="A155" s="164"/>
      <c r="IV155"/>
    </row>
    <row r="156" spans="1:256" s="150" customFormat="1" ht="15">
      <c r="A156" s="164"/>
      <c r="IV156"/>
    </row>
    <row r="157" spans="1:256" s="150" customFormat="1" ht="15">
      <c r="A157" s="164"/>
      <c r="IV157"/>
    </row>
    <row r="158" spans="1:256" s="150" customFormat="1" ht="15">
      <c r="A158" s="164"/>
      <c r="IV158"/>
    </row>
    <row r="159" spans="1:256" s="150" customFormat="1" ht="15">
      <c r="A159" s="164"/>
      <c r="IV159"/>
    </row>
    <row r="160" spans="1:256" s="150" customFormat="1" ht="15">
      <c r="A160" s="164"/>
      <c r="IV160"/>
    </row>
    <row r="161" spans="1:256" s="150" customFormat="1" ht="15">
      <c r="A161" s="164"/>
      <c r="IV161"/>
    </row>
    <row r="162" spans="1:256" s="150" customFormat="1" ht="15">
      <c r="A162" s="164"/>
      <c r="IV162"/>
    </row>
    <row r="163" spans="1:256" s="150" customFormat="1" ht="15">
      <c r="A163" s="164"/>
      <c r="IV163"/>
    </row>
    <row r="164" spans="1:256" s="150" customFormat="1" ht="15">
      <c r="A164" s="164"/>
      <c r="IV164"/>
    </row>
    <row r="165" spans="1:256" s="150" customFormat="1" ht="15">
      <c r="A165" s="164"/>
      <c r="IV165"/>
    </row>
    <row r="166" spans="1:256" s="150" customFormat="1" ht="15">
      <c r="A166" s="164"/>
      <c r="IV166"/>
    </row>
    <row r="167" spans="1:256" s="150" customFormat="1" ht="15">
      <c r="A167" s="164"/>
      <c r="IV167"/>
    </row>
    <row r="168" spans="1:256" s="150" customFormat="1" ht="15">
      <c r="A168" s="164"/>
      <c r="IV168"/>
    </row>
    <row r="169" spans="1:256" s="150" customFormat="1" ht="15">
      <c r="A169" s="164"/>
      <c r="IV169"/>
    </row>
    <row r="170" spans="1:256" s="150" customFormat="1" ht="15">
      <c r="A170" s="164"/>
      <c r="IV170"/>
    </row>
  </sheetData>
  <mergeCells count="35">
    <mergeCell ref="B37:D37"/>
    <mergeCell ref="B38:D38"/>
    <mergeCell ref="B33:D33"/>
    <mergeCell ref="B34:D34"/>
    <mergeCell ref="B35:D35"/>
    <mergeCell ref="B36:D36"/>
    <mergeCell ref="B29:D29"/>
    <mergeCell ref="B30:D30"/>
    <mergeCell ref="B31:D31"/>
    <mergeCell ref="B32:D32"/>
    <mergeCell ref="C25:D25"/>
    <mergeCell ref="B26:D26"/>
    <mergeCell ref="B27:D27"/>
    <mergeCell ref="B28:D28"/>
    <mergeCell ref="B21:D21"/>
    <mergeCell ref="C22:D22"/>
    <mergeCell ref="C23:D23"/>
    <mergeCell ref="C24:D24"/>
    <mergeCell ref="C17:D17"/>
    <mergeCell ref="B18:D18"/>
    <mergeCell ref="B19:D19"/>
    <mergeCell ref="B20:D20"/>
    <mergeCell ref="B13:D13"/>
    <mergeCell ref="C14:D14"/>
    <mergeCell ref="C15:D15"/>
    <mergeCell ref="C16:D16"/>
    <mergeCell ref="B9:D9"/>
    <mergeCell ref="B10:D10"/>
    <mergeCell ref="B11:D11"/>
    <mergeCell ref="B12:D12"/>
    <mergeCell ref="A6:J6"/>
    <mergeCell ref="A7:D7"/>
    <mergeCell ref="E7:F7"/>
    <mergeCell ref="G7:H7"/>
    <mergeCell ref="I7:J7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n/a</cp:lastModifiedBy>
  <dcterms:created xsi:type="dcterms:W3CDTF">2011-04-26T19:00:24Z</dcterms:created>
  <dcterms:modified xsi:type="dcterms:W3CDTF">2011-04-26T19:24:56Z</dcterms:modified>
  <cp:category/>
  <cp:version/>
  <cp:contentType/>
  <cp:contentStatus/>
</cp:coreProperties>
</file>